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340" windowHeight="5400" activeTab="5"/>
  </bookViews>
  <sheets>
    <sheet name="C1W" sheetId="1" r:id="rId1"/>
    <sheet name="K1MW" sheetId="2" r:id="rId2"/>
    <sheet name="K1ZW" sheetId="3" r:id="rId3"/>
    <sheet name="C2W" sheetId="4" r:id="rId4"/>
    <sheet name="3xC1" sheetId="5" r:id="rId5"/>
    <sheet name="3xK1" sheetId="6" r:id="rId6"/>
    <sheet name="3xC2" sheetId="7" r:id="rId7"/>
  </sheets>
  <definedNames>
    <definedName name="DATABASE" localSheetId="0">'C1W'!$C$5:$R$26</definedName>
    <definedName name="DATABASE" localSheetId="1">'K1MW'!$C$5:$Z$42</definedName>
    <definedName name="DATABASE">'K1ZW'!$C$4:$R$29</definedName>
    <definedName name="_xlnm.Print_Area" localSheetId="6">'3xC2'!$A$1:$K$5</definedName>
    <definedName name="_xlnm.Print_Area" localSheetId="0">'C1W'!$A$2:$AE$66</definedName>
    <definedName name="_xlnm.Print_Area" localSheetId="3">'C2W'!$A$1:$AA$75</definedName>
    <definedName name="_xlnm.Print_Area" localSheetId="1">'K1MW'!$A$1:$AE$116</definedName>
    <definedName name="_xlnm.Print_Area" localSheetId="2">'K1ZW'!$A$1:$AE$53</definedName>
  </definedNames>
  <calcPr fullCalcOnLoad="1"/>
</workbook>
</file>

<file path=xl/sharedStrings.xml><?xml version="1.0" encoding="utf-8"?>
<sst xmlns="http://schemas.openxmlformats.org/spreadsheetml/2006/main" count="1031" uniqueCount="196">
  <si>
    <t>POR</t>
  </si>
  <si>
    <t>JMENO</t>
  </si>
  <si>
    <t>RO</t>
  </si>
  <si>
    <t>VT</t>
  </si>
  <si>
    <t>ODD</t>
  </si>
  <si>
    <t>CELKEM</t>
  </si>
  <si>
    <t>RGC</t>
  </si>
  <si>
    <t>Olomouc</t>
  </si>
  <si>
    <t>Boh.Pha</t>
  </si>
  <si>
    <t>Tesla Bo</t>
  </si>
  <si>
    <t>Kroměříž</t>
  </si>
  <si>
    <t>Loko Plz</t>
  </si>
  <si>
    <t>min1</t>
  </si>
  <si>
    <t>Kratochvíl Petr</t>
  </si>
  <si>
    <t>Trutnov</t>
  </si>
  <si>
    <t>Litovel</t>
  </si>
  <si>
    <t>Přerov</t>
  </si>
  <si>
    <t>min2</t>
  </si>
  <si>
    <t>Kejklíček Tomáš</t>
  </si>
  <si>
    <t>Uncajtík Lukáš</t>
  </si>
  <si>
    <t>Tatíček Miroslav</t>
  </si>
  <si>
    <t>VS DK</t>
  </si>
  <si>
    <t>Soukeník Karel</t>
  </si>
  <si>
    <t>Němec Lukáš</t>
  </si>
  <si>
    <t>Slepica Karel</t>
  </si>
  <si>
    <t>KK Brno</t>
  </si>
  <si>
    <t>Pelikán Šimon</t>
  </si>
  <si>
    <t>sprint</t>
  </si>
  <si>
    <t>Šilar Jakub</t>
  </si>
  <si>
    <t>Kamenice</t>
  </si>
  <si>
    <t>Č.Pila</t>
  </si>
  <si>
    <t>Lipno</t>
  </si>
  <si>
    <t>Balatková Petra</t>
  </si>
  <si>
    <t>Bukna Lukáš</t>
  </si>
  <si>
    <t>Hamplová Štěpánka</t>
  </si>
  <si>
    <t>Vránová Linda</t>
  </si>
  <si>
    <t>Machač Jiří</t>
  </si>
  <si>
    <t>Špindl</t>
  </si>
  <si>
    <t>dlouhý sjezd</t>
  </si>
  <si>
    <t>startovka</t>
  </si>
  <si>
    <t>Macík Jan</t>
  </si>
  <si>
    <t>Rygel Marek</t>
  </si>
  <si>
    <t>Hrabalová Ivana</t>
  </si>
  <si>
    <t>Zástěrová Anna</t>
  </si>
  <si>
    <t>So Písek</t>
  </si>
  <si>
    <t>Špindl MČR</t>
  </si>
  <si>
    <t>Teplá</t>
  </si>
  <si>
    <t>Lipno MČR</t>
  </si>
  <si>
    <t>min3</t>
  </si>
  <si>
    <t>min4</t>
  </si>
  <si>
    <t>min5</t>
  </si>
  <si>
    <t>Kučera Michal</t>
  </si>
  <si>
    <t>Macík Martin</t>
  </si>
  <si>
    <t>VSDK</t>
  </si>
  <si>
    <t>Eisner Tomáš</t>
  </si>
  <si>
    <t>Nedvěd Jaroslav</t>
  </si>
  <si>
    <t>Košťál Jiří</t>
  </si>
  <si>
    <t>Čása Michal</t>
  </si>
  <si>
    <t>Polesná Jitka</t>
  </si>
  <si>
    <t>Sosnarová Mich.</t>
  </si>
  <si>
    <t>Jůva Marek</t>
  </si>
  <si>
    <t>Malach Tobiáš</t>
  </si>
  <si>
    <t>Simoničn Michal</t>
  </si>
  <si>
    <t>Rudiš Michal</t>
  </si>
  <si>
    <t>Vys.Mýto</t>
  </si>
  <si>
    <t>DM</t>
  </si>
  <si>
    <t>DS</t>
  </si>
  <si>
    <t>žs</t>
  </si>
  <si>
    <t>dm</t>
  </si>
  <si>
    <t>ds</t>
  </si>
  <si>
    <t>MT</t>
  </si>
  <si>
    <t>Start.č.</t>
  </si>
  <si>
    <t>Kategorie K1 muži</t>
  </si>
  <si>
    <t>Kategorie K1 ženy</t>
  </si>
  <si>
    <t xml:space="preserve">Kategorie C1 </t>
  </si>
  <si>
    <t>věk. Kat.</t>
  </si>
  <si>
    <t>Kategorie C2</t>
  </si>
  <si>
    <t>Nedvěd Marek</t>
  </si>
  <si>
    <t>Melecha Jakub</t>
  </si>
  <si>
    <t>Seidl Tomáš</t>
  </si>
  <si>
    <t>Řezáč Jan</t>
  </si>
  <si>
    <t>žm</t>
  </si>
  <si>
    <t>Vrzgula Lukáš</t>
  </si>
  <si>
    <t>Vojtěchovská Kateřina</t>
  </si>
  <si>
    <t>Tihelková Zuzana</t>
  </si>
  <si>
    <t>Jordán Tomáš</t>
  </si>
  <si>
    <t>SK Veselí</t>
  </si>
  <si>
    <t>Břečka Tomáš</t>
  </si>
  <si>
    <t>Hála Richard</t>
  </si>
  <si>
    <t>Křišťan Filip</t>
  </si>
  <si>
    <t>Týniště n. Orlicí</t>
  </si>
  <si>
    <t>Kubec Karel</t>
  </si>
  <si>
    <t>Dušek Jan</t>
  </si>
  <si>
    <t>TJ Plzeň</t>
  </si>
  <si>
    <t>Bohemians</t>
  </si>
  <si>
    <t>Smolka Ondřej</t>
  </si>
  <si>
    <t>Olomouc B</t>
  </si>
  <si>
    <t>Scharfen Vojtěch</t>
  </si>
  <si>
    <t>Kádrle Martin</t>
  </si>
  <si>
    <t>Lipina Lukáš</t>
  </si>
  <si>
    <t>Petr David</t>
  </si>
  <si>
    <t>Val Mez</t>
  </si>
  <si>
    <t>Petr Bača</t>
  </si>
  <si>
    <t>Roman Seremek</t>
  </si>
  <si>
    <t>Val. Mez.</t>
  </si>
  <si>
    <t>Fusek Radomír</t>
  </si>
  <si>
    <t>Baroň Petr</t>
  </si>
  <si>
    <t>David Petr</t>
  </si>
  <si>
    <t>Bača Petr</t>
  </si>
  <si>
    <t>Seremek Roman</t>
  </si>
  <si>
    <t>Bařina Jiří</t>
  </si>
  <si>
    <t>Mišák Milan</t>
  </si>
  <si>
    <t>Tesla Brno</t>
  </si>
  <si>
    <t>Lagner Václav</t>
  </si>
  <si>
    <t>SK Domeček</t>
  </si>
  <si>
    <t>Lagnerová Jana</t>
  </si>
  <si>
    <t>vet</t>
  </si>
  <si>
    <t>Jílek Jan</t>
  </si>
  <si>
    <t>Suchánek Daniel</t>
  </si>
  <si>
    <t>Krejza Filip</t>
  </si>
  <si>
    <t>Vys. Mýto</t>
  </si>
  <si>
    <t>Kašný Jakub</t>
  </si>
  <si>
    <t>Mlčoch Ondřej</t>
  </si>
  <si>
    <t>Kociánová Věra</t>
  </si>
  <si>
    <t>Rusnák Martin</t>
  </si>
  <si>
    <t>ŽS</t>
  </si>
  <si>
    <t>Litovel A</t>
  </si>
  <si>
    <t>Litovel B</t>
  </si>
  <si>
    <t>Klein Richard</t>
  </si>
  <si>
    <t>Spoj Brno</t>
  </si>
  <si>
    <t>Todarello Valentino</t>
  </si>
  <si>
    <t>Sosnar Jakub</t>
  </si>
  <si>
    <t>Kropáček Matěj</t>
  </si>
  <si>
    <t>Sokol Písek</t>
  </si>
  <si>
    <t>Toporcer Jiří</t>
  </si>
  <si>
    <t>Krutiš Filip</t>
  </si>
  <si>
    <t>Pavlík Radek</t>
  </si>
  <si>
    <t>Valíková Radka</t>
  </si>
  <si>
    <t>Pardubice</t>
  </si>
  <si>
    <t>Šťastný Filip</t>
  </si>
  <si>
    <t>Rolenc Ondřej</t>
  </si>
  <si>
    <t>Kategorie K1 ženy_žačky</t>
  </si>
  <si>
    <t>Hájková Michaela</t>
  </si>
  <si>
    <t>Opava</t>
  </si>
  <si>
    <t>Slováková Petra</t>
  </si>
  <si>
    <t>Smijová Alice</t>
  </si>
  <si>
    <t>Fuchsík Adam</t>
  </si>
  <si>
    <t>Kopička Ondřej</t>
  </si>
  <si>
    <t xml:space="preserve">Kategorie 3 x C2 </t>
  </si>
  <si>
    <t>Kategorie 3 x C1</t>
  </si>
  <si>
    <t>Čevora Lukáš</t>
  </si>
  <si>
    <t>Rubint Martin</t>
  </si>
  <si>
    <t>Novák Ondřej</t>
  </si>
  <si>
    <t>Nováková Radka</t>
  </si>
  <si>
    <t>VSDK A</t>
  </si>
  <si>
    <t>VS DK A</t>
  </si>
  <si>
    <t>VSDK B</t>
  </si>
  <si>
    <t>Herzánová Vendula</t>
  </si>
  <si>
    <t>KK Opava</t>
  </si>
  <si>
    <t>por.</t>
  </si>
  <si>
    <t>S.C.</t>
  </si>
  <si>
    <t>1. jízda</t>
  </si>
  <si>
    <t>2. jízda</t>
  </si>
  <si>
    <t>výsledk</t>
  </si>
  <si>
    <t>body</t>
  </si>
  <si>
    <t>disk</t>
  </si>
  <si>
    <t>disk.</t>
  </si>
  <si>
    <t>Kategorie C1 Dorost starší</t>
  </si>
  <si>
    <t>Kategorie C1 Dorost mladší</t>
  </si>
  <si>
    <t>Nest.</t>
  </si>
  <si>
    <t>Kategorie K1 muži - celkové pořadí.</t>
  </si>
  <si>
    <t>Treiberk Tomas</t>
  </si>
  <si>
    <t>zvrhl</t>
  </si>
  <si>
    <t>nest.</t>
  </si>
  <si>
    <t>Kategorie K1 dor.st.</t>
  </si>
  <si>
    <t>Kategorie K1 dorost mladší</t>
  </si>
  <si>
    <t>Freiberk Tomas</t>
  </si>
  <si>
    <t>Kategorie K1 žáci starší</t>
  </si>
  <si>
    <t>Kategorie K1 žáci mladší</t>
  </si>
  <si>
    <t>Zvrhl</t>
  </si>
  <si>
    <t>Pulkrábková Stanislava</t>
  </si>
  <si>
    <t>Kategorie K1 ženy_dorost starší</t>
  </si>
  <si>
    <t>Kategorie K1 ženy_dorostmladší</t>
  </si>
  <si>
    <t>Freiberg Tomas</t>
  </si>
  <si>
    <t>Kategorie C2_dor.starší</t>
  </si>
  <si>
    <t>Kategorie C2_dor. Mladší</t>
  </si>
  <si>
    <t>Kategorie C2_žáci</t>
  </si>
  <si>
    <t>body ČPŽ</t>
  </si>
  <si>
    <t>ČPŽ</t>
  </si>
  <si>
    <t>Kategorie C1 Žáci mladší</t>
  </si>
  <si>
    <t>Kategorie C1 Žáci  starší</t>
  </si>
  <si>
    <t>Por</t>
  </si>
  <si>
    <t>Poř.</t>
  </si>
  <si>
    <t>Kategorie 3 x K1 muži dor.st.</t>
  </si>
  <si>
    <t>Kategorie 3 x K1 muži dor.ml.</t>
  </si>
  <si>
    <t>1.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</si>
</sst>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;@"/>
    <numFmt numFmtId="165" formatCode="0.00;[Red]0.00"/>
    <numFmt numFmtId="166" formatCode="mm:ss.00"/>
  </numFmts>
  <fonts count="12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sz val="12"/>
      <color indexed="8"/>
      <name val="Arial CE"/>
      <family val="0"/>
    </font>
    <font>
      <b/>
      <sz val="14"/>
      <name val="Arial CE"/>
      <family val="0"/>
    </font>
    <font>
      <b/>
      <i/>
      <sz val="14"/>
      <name val="Arial CE"/>
      <family val="0"/>
    </font>
    <font>
      <b/>
      <i/>
      <sz val="10"/>
      <name val="Arial CE"/>
      <family val="0"/>
    </font>
    <font>
      <b/>
      <i/>
      <sz val="12"/>
      <name val="Arial CE"/>
      <family val="0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thin"/>
    </border>
    <border>
      <left style="thin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medium"/>
      <right>
        <color indexed="63"/>
      </right>
      <top style="medium"/>
      <bottom style="medium"/>
    </border>
    <border>
      <left style="dotted"/>
      <right style="dotted"/>
      <top>
        <color indexed="63"/>
      </top>
      <bottom style="dotted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dotted"/>
      <top style="dotted"/>
      <bottom style="thin"/>
    </border>
    <border>
      <left style="dotted"/>
      <right style="dotted"/>
      <top style="dotted"/>
      <bottom>
        <color indexed="63"/>
      </bottom>
    </border>
    <border>
      <left style="dashed"/>
      <right style="dashed"/>
      <top style="thin"/>
      <bottom style="dashed"/>
    </border>
    <border>
      <left style="dashed"/>
      <right style="dashed"/>
      <top style="dashed"/>
      <bottom style="dashed"/>
    </border>
    <border>
      <left style="dashed"/>
      <right style="dashed"/>
      <top style="dashed"/>
      <bottom style="thin"/>
    </border>
    <border>
      <left style="thin"/>
      <right style="dashed"/>
      <top style="thin"/>
      <bottom style="dashed"/>
    </border>
    <border>
      <left style="thin"/>
      <right style="dashed"/>
      <top style="dashed"/>
      <bottom style="dashed"/>
    </border>
    <border>
      <left style="thin"/>
      <right style="dashed"/>
      <top style="dash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thin"/>
      <right style="dotted"/>
      <top>
        <color indexed="63"/>
      </top>
      <bottom style="dotted"/>
    </border>
    <border>
      <left style="dotted"/>
      <right style="thin"/>
      <top style="thin"/>
      <bottom style="dotted"/>
    </border>
    <border>
      <left style="dotted"/>
      <right style="thin"/>
      <top style="dotted"/>
      <bottom style="dotted"/>
    </border>
    <border>
      <left style="dotted"/>
      <right style="thin"/>
      <top style="dotted"/>
      <bottom style="thin"/>
    </border>
    <border>
      <left style="dotted"/>
      <right style="thin"/>
      <top style="dotted"/>
      <bottom>
        <color indexed="63"/>
      </bottom>
    </border>
    <border>
      <left style="dotted"/>
      <right style="thin"/>
      <top>
        <color indexed="63"/>
      </top>
      <bottom style="dotted"/>
    </border>
    <border>
      <left style="dashed"/>
      <right style="thin"/>
      <top style="thin"/>
      <bottom style="dashed"/>
    </border>
    <border>
      <left style="dashed"/>
      <right style="thin"/>
      <top style="dashed"/>
      <bottom style="dashed"/>
    </border>
    <border>
      <left style="dashed"/>
      <right style="thin"/>
      <top style="dashed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89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 vertical="center" textRotation="90"/>
    </xf>
    <xf numFmtId="1" fontId="0" fillId="0" borderId="0" xfId="0" applyNumberFormat="1" applyAlignment="1">
      <alignment horizontal="left" indent="1"/>
    </xf>
    <xf numFmtId="1" fontId="0" fillId="0" borderId="0" xfId="0" applyNumberFormat="1" applyFill="1" applyAlignment="1">
      <alignment/>
    </xf>
    <xf numFmtId="1" fontId="0" fillId="0" borderId="0" xfId="0" applyNumberForma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 vertical="center" textRotation="90"/>
    </xf>
    <xf numFmtId="1" fontId="0" fillId="0" borderId="0" xfId="0" applyNumberFormat="1" applyFill="1" applyBorder="1" applyAlignment="1">
      <alignment/>
    </xf>
    <xf numFmtId="1" fontId="0" fillId="0" borderId="0" xfId="0" applyNumberFormat="1" applyBorder="1" applyAlignment="1">
      <alignment horizontal="center" vertical="center" textRotation="90"/>
    </xf>
    <xf numFmtId="1" fontId="1" fillId="0" borderId="0" xfId="0" applyNumberFormat="1" applyFont="1" applyFill="1" applyBorder="1" applyAlignment="1">
      <alignment/>
    </xf>
    <xf numFmtId="1" fontId="0" fillId="0" borderId="0" xfId="0" applyNumberFormat="1" applyFont="1" applyAlignment="1">
      <alignment horizontal="center" vertical="center" textRotation="90"/>
    </xf>
    <xf numFmtId="1" fontId="0" fillId="0" borderId="0" xfId="0" applyNumberFormat="1" applyAlignment="1">
      <alignment horizontal="right" vertical="center" textRotation="90"/>
    </xf>
    <xf numFmtId="1" fontId="1" fillId="0" borderId="0" xfId="0" applyNumberFormat="1" applyFont="1" applyAlignment="1">
      <alignment horizontal="right" vertical="center" textRotation="90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" fontId="0" fillId="0" borderId="1" xfId="0" applyNumberFormat="1" applyBorder="1" applyAlignment="1">
      <alignment horizontal="center" vertical="center" textRotation="90"/>
    </xf>
    <xf numFmtId="1" fontId="5" fillId="0" borderId="0" xfId="0" applyNumberFormat="1" applyFont="1" applyBorder="1" applyAlignment="1">
      <alignment horizontal="center" vertical="center" textRotation="90"/>
    </xf>
    <xf numFmtId="1" fontId="6" fillId="0" borderId="0" xfId="0" applyNumberFormat="1" applyFont="1" applyBorder="1" applyAlignment="1">
      <alignment horizontal="center" vertical="center" textRotation="90"/>
    </xf>
    <xf numFmtId="1" fontId="6" fillId="0" borderId="0" xfId="0" applyNumberFormat="1" applyFont="1" applyBorder="1" applyAlignment="1">
      <alignment horizontal="left" vertical="center" indent="1"/>
    </xf>
    <xf numFmtId="1" fontId="6" fillId="0" borderId="0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 textRotation="90"/>
    </xf>
    <xf numFmtId="0" fontId="1" fillId="0" borderId="1" xfId="0" applyFont="1" applyBorder="1" applyAlignment="1">
      <alignment textRotation="90"/>
    </xf>
    <xf numFmtId="1" fontId="0" fillId="0" borderId="1" xfId="0" applyNumberFormat="1" applyBorder="1" applyAlignment="1">
      <alignment horizontal="left" vertical="center" indent="1"/>
    </xf>
    <xf numFmtId="0" fontId="8" fillId="0" borderId="0" xfId="0" applyFont="1" applyAlignment="1">
      <alignment/>
    </xf>
    <xf numFmtId="1" fontId="6" fillId="0" borderId="2" xfId="0" applyNumberFormat="1" applyFont="1" applyFill="1" applyBorder="1" applyAlignment="1">
      <alignment/>
    </xf>
    <xf numFmtId="1" fontId="6" fillId="0" borderId="3" xfId="0" applyNumberFormat="1" applyFont="1" applyFill="1" applyBorder="1" applyAlignment="1">
      <alignment/>
    </xf>
    <xf numFmtId="1" fontId="6" fillId="0" borderId="3" xfId="0" applyNumberFormat="1" applyFont="1" applyFill="1" applyBorder="1" applyAlignment="1">
      <alignment horizontal="left" indent="1"/>
    </xf>
    <xf numFmtId="1" fontId="6" fillId="0" borderId="3" xfId="0" applyNumberFormat="1" applyFont="1" applyFill="1" applyBorder="1" applyAlignment="1">
      <alignment horizontal="center"/>
    </xf>
    <xf numFmtId="1" fontId="6" fillId="0" borderId="4" xfId="0" applyNumberFormat="1" applyFont="1" applyFill="1" applyBorder="1" applyAlignment="1">
      <alignment/>
    </xf>
    <xf numFmtId="0" fontId="5" fillId="0" borderId="5" xfId="0" applyFont="1" applyBorder="1" applyAlignment="1">
      <alignment/>
    </xf>
    <xf numFmtId="1" fontId="5" fillId="0" borderId="2" xfId="0" applyNumberFormat="1" applyFont="1" applyFill="1" applyBorder="1" applyAlignment="1">
      <alignment horizontal="center"/>
    </xf>
    <xf numFmtId="1" fontId="6" fillId="0" borderId="2" xfId="0" applyNumberFormat="1" applyFont="1" applyFill="1" applyBorder="1" applyAlignment="1">
      <alignment horizontal="left" indent="1"/>
    </xf>
    <xf numFmtId="1" fontId="6" fillId="0" borderId="2" xfId="0" applyNumberFormat="1" applyFont="1" applyFill="1" applyBorder="1" applyAlignment="1">
      <alignment horizontal="center"/>
    </xf>
    <xf numFmtId="0" fontId="5" fillId="0" borderId="6" xfId="0" applyFont="1" applyBorder="1" applyAlignment="1">
      <alignment/>
    </xf>
    <xf numFmtId="1" fontId="5" fillId="0" borderId="3" xfId="0" applyNumberFormat="1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1" fontId="6" fillId="0" borderId="4" xfId="0" applyNumberFormat="1" applyFont="1" applyFill="1" applyBorder="1" applyAlignment="1">
      <alignment horizontal="left" indent="1"/>
    </xf>
    <xf numFmtId="1" fontId="6" fillId="0" borderId="4" xfId="0" applyNumberFormat="1" applyFont="1" applyFill="1" applyBorder="1" applyAlignment="1">
      <alignment horizontal="center"/>
    </xf>
    <xf numFmtId="0" fontId="0" fillId="0" borderId="0" xfId="0" applyBorder="1" applyAlignment="1">
      <alignment textRotation="90"/>
    </xf>
    <xf numFmtId="1" fontId="1" fillId="0" borderId="0" xfId="0" applyNumberFormat="1" applyFont="1" applyBorder="1" applyAlignment="1">
      <alignment horizontal="center" vertical="center" textRotation="90"/>
    </xf>
    <xf numFmtId="1" fontId="1" fillId="0" borderId="0" xfId="0" applyNumberFormat="1" applyFont="1" applyBorder="1" applyAlignment="1">
      <alignment horizontal="right" vertical="center" textRotation="90"/>
    </xf>
    <xf numFmtId="1" fontId="0" fillId="0" borderId="0" xfId="0" applyNumberFormat="1" applyBorder="1" applyAlignment="1">
      <alignment horizontal="right" vertical="center" textRotation="90"/>
    </xf>
    <xf numFmtId="0" fontId="1" fillId="0" borderId="0" xfId="0" applyFont="1" applyBorder="1" applyAlignment="1">
      <alignment horizontal="center" textRotation="90"/>
    </xf>
    <xf numFmtId="1" fontId="6" fillId="0" borderId="0" xfId="0" applyNumberFormat="1" applyFont="1" applyFill="1" applyBorder="1" applyAlignment="1">
      <alignment horizontal="center"/>
    </xf>
    <xf numFmtId="1" fontId="6" fillId="0" borderId="3" xfId="0" applyNumberFormat="1" applyFont="1" applyFill="1" applyBorder="1" applyAlignment="1">
      <alignment horizontal="left"/>
    </xf>
    <xf numFmtId="1" fontId="0" fillId="0" borderId="7" xfId="0" applyNumberFormat="1" applyFont="1" applyBorder="1" applyAlignment="1">
      <alignment horizontal="center" vertical="center" textRotation="90"/>
    </xf>
    <xf numFmtId="0" fontId="0" fillId="0" borderId="0" xfId="0" applyBorder="1" applyAlignment="1">
      <alignment/>
    </xf>
    <xf numFmtId="1" fontId="6" fillId="0" borderId="0" xfId="0" applyNumberFormat="1" applyFont="1" applyAlignment="1">
      <alignment/>
    </xf>
    <xf numFmtId="0" fontId="6" fillId="0" borderId="0" xfId="0" applyFont="1" applyAlignment="1">
      <alignment/>
    </xf>
    <xf numFmtId="1" fontId="5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left"/>
    </xf>
    <xf numFmtId="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6" fillId="0" borderId="0" xfId="0" applyNumberFormat="1" applyFont="1" applyFill="1" applyBorder="1" applyAlignment="1">
      <alignment horizontal="left" indent="1"/>
    </xf>
    <xf numFmtId="1" fontId="6" fillId="0" borderId="0" xfId="0" applyNumberFormat="1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1" fontId="0" fillId="0" borderId="0" xfId="0" applyNumberFormat="1" applyFont="1" applyBorder="1" applyAlignment="1">
      <alignment horizontal="center" vertical="center" textRotation="90"/>
    </xf>
    <xf numFmtId="1" fontId="5" fillId="0" borderId="2" xfId="0" applyNumberFormat="1" applyFont="1" applyBorder="1" applyAlignment="1">
      <alignment horizontal="center"/>
    </xf>
    <xf numFmtId="1" fontId="5" fillId="0" borderId="2" xfId="0" applyNumberFormat="1" applyFont="1" applyFill="1" applyBorder="1" applyAlignment="1">
      <alignment/>
    </xf>
    <xf numFmtId="1" fontId="5" fillId="0" borderId="3" xfId="0" applyNumberFormat="1" applyFont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1" fontId="6" fillId="0" borderId="3" xfId="0" applyNumberFormat="1" applyFont="1" applyBorder="1" applyAlignment="1">
      <alignment horizontal="left"/>
    </xf>
    <xf numFmtId="1" fontId="6" fillId="0" borderId="3" xfId="0" applyNumberFormat="1" applyFont="1" applyBorder="1" applyAlignment="1">
      <alignment/>
    </xf>
    <xf numFmtId="1" fontId="6" fillId="0" borderId="3" xfId="0" applyNumberFormat="1" applyFont="1" applyBorder="1" applyAlignment="1">
      <alignment horizontal="left" indent="1"/>
    </xf>
    <xf numFmtId="1" fontId="5" fillId="0" borderId="3" xfId="0" applyNumberFormat="1" applyFont="1" applyBorder="1" applyAlignment="1">
      <alignment/>
    </xf>
    <xf numFmtId="1" fontId="7" fillId="0" borderId="3" xfId="0" applyNumberFormat="1" applyFont="1" applyBorder="1" applyAlignment="1">
      <alignment/>
    </xf>
    <xf numFmtId="1" fontId="7" fillId="0" borderId="3" xfId="0" applyNumberFormat="1" applyFont="1" applyBorder="1" applyAlignment="1">
      <alignment horizontal="left" indent="1"/>
    </xf>
    <xf numFmtId="1" fontId="7" fillId="0" borderId="3" xfId="0" applyNumberFormat="1" applyFont="1" applyBorder="1" applyAlignment="1">
      <alignment horizontal="center"/>
    </xf>
    <xf numFmtId="1" fontId="5" fillId="0" borderId="4" xfId="0" applyNumberFormat="1" applyFont="1" applyBorder="1" applyAlignment="1">
      <alignment horizontal="center"/>
    </xf>
    <xf numFmtId="1" fontId="6" fillId="0" borderId="2" xfId="0" applyNumberFormat="1" applyFon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1" fontId="1" fillId="0" borderId="0" xfId="0" applyNumberFormat="1" applyFont="1" applyAlignment="1">
      <alignment horizontal="center"/>
    </xf>
    <xf numFmtId="1" fontId="1" fillId="0" borderId="1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horizontal="center"/>
    </xf>
    <xf numFmtId="1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" fontId="0" fillId="0" borderId="8" xfId="0" applyNumberFormat="1" applyFont="1" applyFill="1" applyBorder="1" applyAlignment="1">
      <alignment/>
    </xf>
    <xf numFmtId="1" fontId="0" fillId="0" borderId="8" xfId="0" applyNumberFormat="1" applyFont="1" applyFill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3" xfId="0" applyFont="1" applyBorder="1" applyAlignment="1">
      <alignment/>
    </xf>
    <xf numFmtId="1" fontId="1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left"/>
    </xf>
    <xf numFmtId="0" fontId="0" fillId="0" borderId="0" xfId="0" applyFont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left"/>
    </xf>
    <xf numFmtId="1" fontId="0" fillId="0" borderId="3" xfId="0" applyNumberFormat="1" applyFont="1" applyFill="1" applyBorder="1" applyAlignment="1">
      <alignment/>
    </xf>
    <xf numFmtId="1" fontId="0" fillId="0" borderId="3" xfId="0" applyNumberFormat="1" applyFont="1" applyFill="1" applyBorder="1" applyAlignment="1">
      <alignment horizontal="left" indent="1"/>
    </xf>
    <xf numFmtId="1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Border="1" applyAlignment="1">
      <alignment horizontal="left" indent="1"/>
    </xf>
    <xf numFmtId="1" fontId="1" fillId="0" borderId="3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left"/>
    </xf>
    <xf numFmtId="0" fontId="0" fillId="0" borderId="3" xfId="0" applyFont="1" applyBorder="1" applyAlignment="1">
      <alignment/>
    </xf>
    <xf numFmtId="1" fontId="0" fillId="0" borderId="3" xfId="0" applyNumberFormat="1" applyFont="1" applyFill="1" applyBorder="1" applyAlignment="1">
      <alignment/>
    </xf>
    <xf numFmtId="1" fontId="0" fillId="0" borderId="3" xfId="0" applyNumberFormat="1" applyFont="1" applyFill="1" applyBorder="1" applyAlignment="1">
      <alignment horizontal="left" indent="1"/>
    </xf>
    <xf numFmtId="1" fontId="0" fillId="0" borderId="3" xfId="0" applyNumberFormat="1" applyFont="1" applyBorder="1" applyAlignment="1">
      <alignment/>
    </xf>
    <xf numFmtId="1" fontId="0" fillId="0" borderId="4" xfId="0" applyNumberFormat="1" applyFont="1" applyFill="1" applyBorder="1" applyAlignment="1">
      <alignment/>
    </xf>
    <xf numFmtId="1" fontId="1" fillId="0" borderId="3" xfId="0" applyNumberFormat="1" applyFont="1" applyFill="1" applyBorder="1" applyAlignment="1">
      <alignment/>
    </xf>
    <xf numFmtId="1" fontId="1" fillId="0" borderId="3" xfId="0" applyNumberFormat="1" applyFont="1" applyBorder="1" applyAlignment="1">
      <alignment/>
    </xf>
    <xf numFmtId="1" fontId="0" fillId="0" borderId="3" xfId="0" applyNumberFormat="1" applyFont="1" applyFill="1" applyBorder="1" applyAlignment="1">
      <alignment/>
    </xf>
    <xf numFmtId="1" fontId="1" fillId="0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textRotation="90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1" fontId="1" fillId="0" borderId="9" xfId="0" applyNumberFormat="1" applyFont="1" applyBorder="1" applyAlignment="1">
      <alignment horizontal="center" vertical="center" textRotation="90"/>
    </xf>
    <xf numFmtId="1" fontId="0" fillId="0" borderId="9" xfId="0" applyNumberFormat="1" applyBorder="1" applyAlignment="1">
      <alignment horizontal="center" vertical="center" textRotation="90"/>
    </xf>
    <xf numFmtId="1" fontId="0" fillId="0" borderId="9" xfId="0" applyNumberFormat="1" applyFont="1" applyBorder="1" applyAlignment="1">
      <alignment horizontal="center" vertical="center" textRotation="90"/>
    </xf>
    <xf numFmtId="1" fontId="1" fillId="0" borderId="9" xfId="0" applyNumberFormat="1" applyFont="1" applyBorder="1" applyAlignment="1">
      <alignment horizontal="right" vertical="center" textRotation="90"/>
    </xf>
    <xf numFmtId="1" fontId="0" fillId="0" borderId="9" xfId="0" applyNumberFormat="1" applyBorder="1" applyAlignment="1">
      <alignment horizontal="right" vertical="center" textRotation="90"/>
    </xf>
    <xf numFmtId="1" fontId="0" fillId="0" borderId="9" xfId="0" applyNumberFormat="1" applyFill="1" applyBorder="1" applyAlignment="1">
      <alignment horizontal="center" vertical="center" textRotation="90"/>
    </xf>
    <xf numFmtId="1" fontId="0" fillId="0" borderId="10" xfId="0" applyNumberFormat="1" applyFill="1" applyBorder="1" applyAlignment="1">
      <alignment horizontal="center" vertical="center" textRotation="90"/>
    </xf>
    <xf numFmtId="0" fontId="0" fillId="0" borderId="9" xfId="0" applyBorder="1" applyAlignment="1">
      <alignment textRotation="90"/>
    </xf>
    <xf numFmtId="0" fontId="5" fillId="0" borderId="2" xfId="0" applyFont="1" applyBorder="1" applyAlignment="1">
      <alignment horizontal="center"/>
    </xf>
    <xf numFmtId="1" fontId="6" fillId="0" borderId="2" xfId="0" applyNumberFormat="1" applyFont="1" applyBorder="1" applyAlignment="1">
      <alignment/>
    </xf>
    <xf numFmtId="1" fontId="6" fillId="0" borderId="2" xfId="0" applyNumberFormat="1" applyFont="1" applyBorder="1" applyAlignment="1">
      <alignment horizontal="left" indent="1"/>
    </xf>
    <xf numFmtId="1" fontId="6" fillId="0" borderId="2" xfId="0" applyNumberFormat="1" applyFont="1" applyBorder="1" applyAlignment="1">
      <alignment horizontal="center"/>
    </xf>
    <xf numFmtId="166" fontId="6" fillId="0" borderId="2" xfId="0" applyNumberFormat="1" applyFont="1" applyBorder="1" applyAlignment="1">
      <alignment/>
    </xf>
    <xf numFmtId="0" fontId="5" fillId="0" borderId="3" xfId="0" applyFont="1" applyBorder="1" applyAlignment="1">
      <alignment horizontal="center"/>
    </xf>
    <xf numFmtId="1" fontId="5" fillId="0" borderId="3" xfId="0" applyNumberFormat="1" applyFont="1" applyFill="1" applyBorder="1" applyAlignment="1">
      <alignment/>
    </xf>
    <xf numFmtId="166" fontId="6" fillId="0" borderId="3" xfId="0" applyNumberFormat="1" applyFont="1" applyBorder="1" applyAlignment="1">
      <alignment/>
    </xf>
    <xf numFmtId="0" fontId="0" fillId="0" borderId="3" xfId="0" applyBorder="1" applyAlignment="1">
      <alignment/>
    </xf>
    <xf numFmtId="0" fontId="5" fillId="0" borderId="4" xfId="0" applyFont="1" applyBorder="1" applyAlignment="1">
      <alignment horizontal="center"/>
    </xf>
    <xf numFmtId="1" fontId="6" fillId="0" borderId="4" xfId="0" applyNumberFormat="1" applyFont="1" applyBorder="1" applyAlignment="1">
      <alignment/>
    </xf>
    <xf numFmtId="1" fontId="6" fillId="0" borderId="4" xfId="0" applyNumberFormat="1" applyFont="1" applyBorder="1" applyAlignment="1">
      <alignment horizontal="left" indent="1"/>
    </xf>
    <xf numFmtId="1" fontId="6" fillId="0" borderId="4" xfId="0" applyNumberFormat="1" applyFont="1" applyBorder="1" applyAlignment="1">
      <alignment horizontal="center"/>
    </xf>
    <xf numFmtId="1" fontId="5" fillId="0" borderId="4" xfId="0" applyNumberFormat="1" applyFont="1" applyFill="1" applyBorder="1" applyAlignment="1">
      <alignment/>
    </xf>
    <xf numFmtId="166" fontId="6" fillId="0" borderId="4" xfId="0" applyNumberFormat="1" applyFont="1" applyBorder="1" applyAlignment="1">
      <alignment/>
    </xf>
    <xf numFmtId="0" fontId="0" fillId="0" borderId="4" xfId="0" applyBorder="1" applyAlignment="1">
      <alignment/>
    </xf>
    <xf numFmtId="0" fontId="5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 horizontal="left" indent="1"/>
    </xf>
    <xf numFmtId="166" fontId="6" fillId="0" borderId="0" xfId="0" applyNumberFormat="1" applyFont="1" applyBorder="1" applyAlignment="1">
      <alignment/>
    </xf>
    <xf numFmtId="1" fontId="6" fillId="0" borderId="4" xfId="0" applyNumberFormat="1" applyFont="1" applyBorder="1" applyAlignment="1">
      <alignment horizontal="left"/>
    </xf>
    <xf numFmtId="1" fontId="0" fillId="0" borderId="3" xfId="0" applyNumberFormat="1" applyFont="1" applyBorder="1" applyAlignment="1">
      <alignment horizontal="center" vertical="center" textRotation="90"/>
    </xf>
    <xf numFmtId="1" fontId="0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166" fontId="6" fillId="0" borderId="8" xfId="0" applyNumberFormat="1" applyFont="1" applyBorder="1" applyAlignment="1">
      <alignment/>
    </xf>
    <xf numFmtId="0" fontId="11" fillId="0" borderId="2" xfId="0" applyFont="1" applyFill="1" applyBorder="1" applyAlignment="1">
      <alignment/>
    </xf>
    <xf numFmtId="1" fontId="6" fillId="0" borderId="2" xfId="0" applyNumberFormat="1" applyFont="1" applyBorder="1" applyAlignment="1">
      <alignment horizontal="left"/>
    </xf>
    <xf numFmtId="1" fontId="0" fillId="0" borderId="2" xfId="0" applyNumberFormat="1" applyFont="1" applyFill="1" applyBorder="1" applyAlignment="1">
      <alignment/>
    </xf>
    <xf numFmtId="1" fontId="1" fillId="0" borderId="2" xfId="0" applyNumberFormat="1" applyFont="1" applyFill="1" applyBorder="1" applyAlignment="1">
      <alignment/>
    </xf>
    <xf numFmtId="0" fontId="11" fillId="0" borderId="3" xfId="0" applyFont="1" applyBorder="1" applyAlignment="1">
      <alignment/>
    </xf>
    <xf numFmtId="0" fontId="11" fillId="0" borderId="3" xfId="0" applyFont="1" applyFill="1" applyBorder="1" applyAlignment="1">
      <alignment/>
    </xf>
    <xf numFmtId="0" fontId="11" fillId="0" borderId="3" xfId="0" applyFont="1" applyBorder="1" applyAlignment="1">
      <alignment/>
    </xf>
    <xf numFmtId="0" fontId="0" fillId="0" borderId="11" xfId="0" applyBorder="1" applyAlignment="1">
      <alignment/>
    </xf>
    <xf numFmtId="0" fontId="11" fillId="0" borderId="4" xfId="0" applyFont="1" applyBorder="1" applyAlignment="1">
      <alignment/>
    </xf>
    <xf numFmtId="1" fontId="6" fillId="0" borderId="4" xfId="0" applyNumberFormat="1" applyFont="1" applyFill="1" applyBorder="1" applyAlignment="1">
      <alignment horizontal="left"/>
    </xf>
    <xf numFmtId="0" fontId="11" fillId="0" borderId="4" xfId="0" applyFont="1" applyFill="1" applyBorder="1" applyAlignment="1">
      <alignment/>
    </xf>
    <xf numFmtId="0" fontId="11" fillId="0" borderId="2" xfId="0" applyFont="1" applyBorder="1" applyAlignment="1">
      <alignment/>
    </xf>
    <xf numFmtId="1" fontId="0" fillId="0" borderId="4" xfId="0" applyNumberFormat="1" applyFont="1" applyBorder="1" applyAlignment="1">
      <alignment/>
    </xf>
    <xf numFmtId="1" fontId="1" fillId="0" borderId="4" xfId="0" applyNumberFormat="1" applyFont="1" applyBorder="1" applyAlignment="1">
      <alignment/>
    </xf>
    <xf numFmtId="1" fontId="5" fillId="0" borderId="12" xfId="0" applyNumberFormat="1" applyFont="1" applyBorder="1" applyAlignment="1">
      <alignment horizontal="center"/>
    </xf>
    <xf numFmtId="1" fontId="6" fillId="0" borderId="12" xfId="0" applyNumberFormat="1" applyFont="1" applyFill="1" applyBorder="1" applyAlignment="1">
      <alignment/>
    </xf>
    <xf numFmtId="1" fontId="6" fillId="0" borderId="12" xfId="0" applyNumberFormat="1" applyFont="1" applyFill="1" applyBorder="1" applyAlignment="1">
      <alignment horizontal="left" indent="1"/>
    </xf>
    <xf numFmtId="1" fontId="6" fillId="0" borderId="12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/>
    </xf>
    <xf numFmtId="166" fontId="6" fillId="0" borderId="12" xfId="0" applyNumberFormat="1" applyFont="1" applyBorder="1" applyAlignment="1">
      <alignment/>
    </xf>
    <xf numFmtId="0" fontId="0" fillId="0" borderId="5" xfId="0" applyBorder="1" applyAlignment="1">
      <alignment/>
    </xf>
    <xf numFmtId="0" fontId="5" fillId="0" borderId="2" xfId="0" applyFont="1" applyBorder="1" applyAlignment="1">
      <alignment/>
    </xf>
    <xf numFmtId="1" fontId="0" fillId="0" borderId="2" xfId="0" applyNumberFormat="1" applyFill="1" applyBorder="1" applyAlignment="1">
      <alignment/>
    </xf>
    <xf numFmtId="1" fontId="1" fillId="0" borderId="2" xfId="0" applyNumberFormat="1" applyFont="1" applyFill="1" applyBorder="1" applyAlignment="1">
      <alignment/>
    </xf>
    <xf numFmtId="0" fontId="0" fillId="0" borderId="6" xfId="0" applyBorder="1" applyAlignment="1">
      <alignment/>
    </xf>
    <xf numFmtId="0" fontId="6" fillId="0" borderId="3" xfId="0" applyFont="1" applyBorder="1" applyAlignment="1">
      <alignment/>
    </xf>
    <xf numFmtId="1" fontId="0" fillId="0" borderId="3" xfId="0" applyNumberFormat="1" applyFill="1" applyBorder="1" applyAlignment="1">
      <alignment/>
    </xf>
    <xf numFmtId="1" fontId="1" fillId="0" borderId="3" xfId="0" applyNumberFormat="1" applyFont="1" applyFill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1" fontId="0" fillId="0" borderId="4" xfId="0" applyNumberFormat="1" applyFill="1" applyBorder="1" applyAlignment="1">
      <alignment/>
    </xf>
    <xf numFmtId="1" fontId="1" fillId="0" borderId="4" xfId="0" applyNumberFormat="1" applyFont="1" applyFill="1" applyBorder="1" applyAlignment="1">
      <alignment/>
    </xf>
    <xf numFmtId="1" fontId="8" fillId="0" borderId="0" xfId="0" applyNumberFormat="1" applyFont="1" applyAlignment="1">
      <alignment/>
    </xf>
    <xf numFmtId="0" fontId="6" fillId="0" borderId="2" xfId="0" applyFont="1" applyBorder="1" applyAlignment="1">
      <alignment/>
    </xf>
    <xf numFmtId="0" fontId="6" fillId="0" borderId="4" xfId="0" applyFont="1" applyBorder="1" applyAlignment="1">
      <alignment/>
    </xf>
    <xf numFmtId="0" fontId="5" fillId="0" borderId="13" xfId="0" applyFont="1" applyBorder="1" applyAlignment="1">
      <alignment/>
    </xf>
    <xf numFmtId="1" fontId="5" fillId="0" borderId="13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/>
    </xf>
    <xf numFmtId="1" fontId="6" fillId="0" borderId="13" xfId="0" applyNumberFormat="1" applyFont="1" applyFill="1" applyBorder="1" applyAlignment="1">
      <alignment horizontal="left" indent="1"/>
    </xf>
    <xf numFmtId="1" fontId="6" fillId="0" borderId="13" xfId="0" applyNumberFormat="1" applyFont="1" applyFill="1" applyBorder="1" applyAlignment="1">
      <alignment horizontal="center"/>
    </xf>
    <xf numFmtId="1" fontId="0" fillId="0" borderId="13" xfId="0" applyNumberFormat="1" applyFill="1" applyBorder="1" applyAlignment="1">
      <alignment/>
    </xf>
    <xf numFmtId="1" fontId="1" fillId="0" borderId="13" xfId="0" applyNumberFormat="1" applyFont="1" applyFill="1" applyBorder="1" applyAlignment="1">
      <alignment/>
    </xf>
    <xf numFmtId="166" fontId="6" fillId="0" borderId="13" xfId="0" applyNumberFormat="1" applyFont="1" applyBorder="1" applyAlignment="1">
      <alignment/>
    </xf>
    <xf numFmtId="0" fontId="5" fillId="0" borderId="14" xfId="0" applyFont="1" applyBorder="1" applyAlignment="1">
      <alignment/>
    </xf>
    <xf numFmtId="1" fontId="5" fillId="0" borderId="14" xfId="0" applyNumberFormat="1" applyFont="1" applyFill="1" applyBorder="1" applyAlignment="1">
      <alignment horizontal="center"/>
    </xf>
    <xf numFmtId="1" fontId="6" fillId="0" borderId="14" xfId="0" applyNumberFormat="1" applyFont="1" applyFill="1" applyBorder="1" applyAlignment="1">
      <alignment/>
    </xf>
    <xf numFmtId="1" fontId="6" fillId="0" borderId="14" xfId="0" applyNumberFormat="1" applyFont="1" applyFill="1" applyBorder="1" applyAlignment="1">
      <alignment horizontal="left" indent="1"/>
    </xf>
    <xf numFmtId="1" fontId="6" fillId="0" borderId="14" xfId="0" applyNumberFormat="1" applyFont="1" applyFill="1" applyBorder="1" applyAlignment="1">
      <alignment horizontal="center"/>
    </xf>
    <xf numFmtId="1" fontId="0" fillId="0" borderId="14" xfId="0" applyNumberFormat="1" applyFill="1" applyBorder="1" applyAlignment="1">
      <alignment/>
    </xf>
    <xf numFmtId="1" fontId="1" fillId="0" borderId="14" xfId="0" applyNumberFormat="1" applyFont="1" applyFill="1" applyBorder="1" applyAlignment="1">
      <alignment/>
    </xf>
    <xf numFmtId="166" fontId="6" fillId="0" borderId="14" xfId="0" applyNumberFormat="1" applyFont="1" applyBorder="1" applyAlignment="1">
      <alignment/>
    </xf>
    <xf numFmtId="0" fontId="5" fillId="0" borderId="15" xfId="0" applyFont="1" applyBorder="1" applyAlignment="1">
      <alignment/>
    </xf>
    <xf numFmtId="1" fontId="5" fillId="0" borderId="15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/>
    </xf>
    <xf numFmtId="1" fontId="6" fillId="0" borderId="15" xfId="0" applyNumberFormat="1" applyFont="1" applyFill="1" applyBorder="1" applyAlignment="1">
      <alignment horizontal="left" indent="1"/>
    </xf>
    <xf numFmtId="1" fontId="6" fillId="0" borderId="15" xfId="0" applyNumberFormat="1" applyFont="1" applyFill="1" applyBorder="1" applyAlignment="1">
      <alignment horizontal="center"/>
    </xf>
    <xf numFmtId="1" fontId="0" fillId="0" borderId="15" xfId="0" applyNumberFormat="1" applyFill="1" applyBorder="1" applyAlignment="1">
      <alignment/>
    </xf>
    <xf numFmtId="1" fontId="1" fillId="0" borderId="15" xfId="0" applyNumberFormat="1" applyFont="1" applyFill="1" applyBorder="1" applyAlignment="1">
      <alignment/>
    </xf>
    <xf numFmtId="166" fontId="6" fillId="0" borderId="15" xfId="0" applyNumberFormat="1" applyFont="1" applyBorder="1" applyAlignment="1">
      <alignment/>
    </xf>
    <xf numFmtId="1" fontId="0" fillId="0" borderId="0" xfId="0" applyNumberFormat="1" applyFill="1" applyBorder="1" applyAlignment="1">
      <alignment horizontal="center" vertical="center" textRotation="90"/>
    </xf>
    <xf numFmtId="1" fontId="1" fillId="0" borderId="0" xfId="0" applyNumberFormat="1" applyFont="1" applyAlignment="1">
      <alignment/>
    </xf>
    <xf numFmtId="1" fontId="1" fillId="0" borderId="9" xfId="0" applyNumberFormat="1" applyFont="1" applyFill="1" applyBorder="1" applyAlignment="1">
      <alignment horizontal="center" vertical="center" textRotation="90"/>
    </xf>
    <xf numFmtId="0" fontId="1" fillId="0" borderId="0" xfId="0" applyFont="1" applyBorder="1" applyAlignment="1">
      <alignment/>
    </xf>
    <xf numFmtId="166" fontId="5" fillId="0" borderId="2" xfId="0" applyNumberFormat="1" applyFont="1" applyBorder="1" applyAlignment="1">
      <alignment/>
    </xf>
    <xf numFmtId="166" fontId="5" fillId="0" borderId="3" xfId="0" applyNumberFormat="1" applyFont="1" applyBorder="1" applyAlignment="1">
      <alignment/>
    </xf>
    <xf numFmtId="166" fontId="5" fillId="0" borderId="4" xfId="0" applyNumberFormat="1" applyFont="1" applyBorder="1" applyAlignment="1">
      <alignment/>
    </xf>
    <xf numFmtId="166" fontId="5" fillId="0" borderId="0" xfId="0" applyNumberFormat="1" applyFont="1" applyBorder="1" applyAlignment="1">
      <alignment/>
    </xf>
    <xf numFmtId="1" fontId="1" fillId="0" borderId="0" xfId="0" applyNumberFormat="1" applyFont="1" applyFill="1" applyBorder="1" applyAlignment="1">
      <alignment horizontal="center" vertical="center" textRotation="90"/>
    </xf>
    <xf numFmtId="0" fontId="1" fillId="0" borderId="7" xfId="0" applyFont="1" applyBorder="1" applyAlignment="1">
      <alignment horizontal="center" textRotation="90"/>
    </xf>
    <xf numFmtId="0" fontId="1" fillId="0" borderId="11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166" fontId="5" fillId="0" borderId="13" xfId="0" applyNumberFormat="1" applyFont="1" applyBorder="1" applyAlignment="1">
      <alignment/>
    </xf>
    <xf numFmtId="166" fontId="5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6" fontId="5" fillId="0" borderId="8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1" fontId="5" fillId="0" borderId="19" xfId="0" applyNumberFormat="1" applyFont="1" applyBorder="1" applyAlignment="1">
      <alignment horizontal="center"/>
    </xf>
    <xf numFmtId="1" fontId="6" fillId="0" borderId="19" xfId="0" applyNumberFormat="1" applyFont="1" applyFill="1" applyBorder="1" applyAlignment="1">
      <alignment/>
    </xf>
    <xf numFmtId="1" fontId="6" fillId="0" borderId="19" xfId="0" applyNumberFormat="1" applyFont="1" applyFill="1" applyBorder="1" applyAlignment="1">
      <alignment horizontal="left" indent="1"/>
    </xf>
    <xf numFmtId="1" fontId="6" fillId="0" borderId="19" xfId="0" applyNumberFormat="1" applyFont="1" applyFill="1" applyBorder="1" applyAlignment="1">
      <alignment horizontal="center"/>
    </xf>
    <xf numFmtId="1" fontId="5" fillId="0" borderId="19" xfId="0" applyNumberFormat="1" applyFont="1" applyFill="1" applyBorder="1" applyAlignment="1">
      <alignment/>
    </xf>
    <xf numFmtId="166" fontId="6" fillId="0" borderId="19" xfId="0" applyNumberFormat="1" applyFont="1" applyBorder="1" applyAlignment="1">
      <alignment/>
    </xf>
    <xf numFmtId="166" fontId="5" fillId="0" borderId="19" xfId="0" applyNumberFormat="1" applyFont="1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" fontId="5" fillId="0" borderId="12" xfId="0" applyNumberFormat="1" applyFont="1" applyFill="1" applyBorder="1" applyAlignment="1">
      <alignment/>
    </xf>
    <xf numFmtId="166" fontId="5" fillId="0" borderId="12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0" fillId="0" borderId="2" xfId="0" applyFont="1" applyFill="1" applyBorder="1" applyAlignment="1">
      <alignment/>
    </xf>
    <xf numFmtId="1" fontId="0" fillId="0" borderId="2" xfId="0" applyNumberFormat="1" applyFont="1" applyFill="1" applyBorder="1" applyAlignment="1">
      <alignment horizontal="left" indent="1"/>
    </xf>
    <xf numFmtId="1" fontId="0" fillId="0" borderId="2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Font="1" applyFill="1" applyBorder="1" applyAlignment="1">
      <alignment/>
    </xf>
    <xf numFmtId="0" fontId="0" fillId="0" borderId="3" xfId="0" applyFont="1" applyBorder="1" applyAlignment="1">
      <alignment horizontal="center"/>
    </xf>
    <xf numFmtId="1" fontId="0" fillId="0" borderId="4" xfId="0" applyNumberFormat="1" applyFont="1" applyFill="1" applyBorder="1" applyAlignment="1">
      <alignment horizontal="left" indent="1"/>
    </xf>
    <xf numFmtId="0" fontId="0" fillId="0" borderId="21" xfId="0" applyBorder="1" applyAlignment="1">
      <alignment/>
    </xf>
    <xf numFmtId="0" fontId="1" fillId="0" borderId="4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" fontId="0" fillId="0" borderId="12" xfId="0" applyNumberFormat="1" applyFont="1" applyFill="1" applyBorder="1" applyAlignment="1">
      <alignment horizontal="left" indent="1"/>
    </xf>
    <xf numFmtId="1" fontId="0" fillId="0" borderId="12" xfId="0" applyNumberFormat="1" applyFont="1" applyFill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1" fontId="0" fillId="0" borderId="19" xfId="0" applyNumberFormat="1" applyFont="1" applyFill="1" applyBorder="1" applyAlignment="1">
      <alignment/>
    </xf>
    <xf numFmtId="1" fontId="0" fillId="0" borderId="19" xfId="0" applyNumberFormat="1" applyFont="1" applyFill="1" applyBorder="1" applyAlignment="1">
      <alignment horizontal="left" indent="1"/>
    </xf>
    <xf numFmtId="1" fontId="0" fillId="0" borderId="19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 horizontal="center"/>
    </xf>
    <xf numFmtId="1" fontId="1" fillId="0" borderId="10" xfId="0" applyNumberFormat="1" applyFont="1" applyFill="1" applyBorder="1" applyAlignment="1">
      <alignment horizontal="center" vertical="center" textRotation="90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" fontId="8" fillId="0" borderId="0" xfId="0" applyNumberFormat="1" applyFont="1" applyFill="1" applyBorder="1" applyAlignment="1">
      <alignment/>
    </xf>
    <xf numFmtId="0" fontId="1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1" fontId="5" fillId="0" borderId="31" xfId="0" applyNumberFormat="1" applyFont="1" applyBorder="1" applyAlignment="1">
      <alignment horizontal="center"/>
    </xf>
    <xf numFmtId="1" fontId="6" fillId="0" borderId="31" xfId="0" applyNumberFormat="1" applyFont="1" applyBorder="1" applyAlignment="1">
      <alignment/>
    </xf>
    <xf numFmtId="1" fontId="6" fillId="0" borderId="31" xfId="0" applyNumberFormat="1" applyFont="1" applyBorder="1" applyAlignment="1">
      <alignment horizontal="left" indent="1"/>
    </xf>
    <xf numFmtId="1" fontId="6" fillId="0" borderId="31" xfId="0" applyNumberFormat="1" applyFont="1" applyBorder="1" applyAlignment="1">
      <alignment horizontal="center"/>
    </xf>
    <xf numFmtId="1" fontId="6" fillId="0" borderId="31" xfId="0" applyNumberFormat="1" applyFont="1" applyFill="1" applyBorder="1" applyAlignment="1">
      <alignment horizontal="center"/>
    </xf>
    <xf numFmtId="1" fontId="6" fillId="0" borderId="31" xfId="0" applyNumberFormat="1" applyFont="1" applyFill="1" applyBorder="1" applyAlignment="1">
      <alignment/>
    </xf>
    <xf numFmtId="1" fontId="5" fillId="0" borderId="31" xfId="0" applyNumberFormat="1" applyFont="1" applyFill="1" applyBorder="1" applyAlignment="1">
      <alignment/>
    </xf>
    <xf numFmtId="166" fontId="6" fillId="0" borderId="31" xfId="0" applyNumberFormat="1" applyFont="1" applyBorder="1" applyAlignment="1">
      <alignment/>
    </xf>
    <xf numFmtId="166" fontId="5" fillId="0" borderId="31" xfId="0" applyNumberFormat="1" applyFont="1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1" fontId="6" fillId="0" borderId="23" xfId="0" applyNumberFormat="1" applyFont="1" applyBorder="1" applyAlignment="1">
      <alignment horizontal="center"/>
    </xf>
    <xf numFmtId="1" fontId="6" fillId="0" borderId="24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66" fontId="1" fillId="0" borderId="2" xfId="0" applyNumberFormat="1" applyFont="1" applyBorder="1" applyAlignment="1">
      <alignment/>
    </xf>
    <xf numFmtId="1" fontId="0" fillId="0" borderId="3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/>
    </xf>
    <xf numFmtId="1" fontId="0" fillId="0" borderId="12" xfId="0" applyNumberFormat="1" applyFont="1" applyFill="1" applyBorder="1" applyAlignment="1">
      <alignment horizontal="left" indent="1"/>
    </xf>
    <xf numFmtId="1" fontId="0" fillId="0" borderId="12" xfId="0" applyNumberFormat="1" applyFont="1" applyFill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left" indent="1"/>
    </xf>
    <xf numFmtId="1" fontId="0" fillId="0" borderId="0" xfId="0" applyNumberFormat="1" applyFont="1" applyAlignment="1">
      <alignment horizontal="left" indent="1"/>
    </xf>
    <xf numFmtId="1" fontId="0" fillId="0" borderId="0" xfId="0" applyNumberFormat="1" applyFont="1" applyFill="1" applyAlignment="1">
      <alignment horizontal="left" indent="1"/>
    </xf>
    <xf numFmtId="1" fontId="0" fillId="0" borderId="0" xfId="0" applyNumberFormat="1" applyFont="1" applyFill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 horizontal="center"/>
    </xf>
    <xf numFmtId="166" fontId="1" fillId="0" borderId="0" xfId="0" applyNumberFormat="1" applyFont="1" applyBorder="1" applyAlignment="1">
      <alignment/>
    </xf>
    <xf numFmtId="0" fontId="1" fillId="0" borderId="33" xfId="0" applyFont="1" applyBorder="1" applyAlignment="1">
      <alignment/>
    </xf>
    <xf numFmtId="166" fontId="1" fillId="0" borderId="33" xfId="0" applyNumberFormat="1" applyFont="1" applyBorder="1" applyAlignment="1">
      <alignment/>
    </xf>
    <xf numFmtId="47" fontId="1" fillId="0" borderId="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1" fillId="0" borderId="1" xfId="0" applyFont="1" applyBorder="1" applyAlignment="1">
      <alignment horizontal="center" textRotation="90"/>
    </xf>
    <xf numFmtId="1" fontId="0" fillId="0" borderId="3" xfId="0" applyNumberFormat="1" applyFont="1" applyFill="1" applyBorder="1" applyAlignment="1">
      <alignment horizontal="left"/>
    </xf>
    <xf numFmtId="1" fontId="0" fillId="0" borderId="3" xfId="0" applyNumberFormat="1" applyFont="1" applyBorder="1" applyAlignment="1">
      <alignment/>
    </xf>
    <xf numFmtId="1" fontId="0" fillId="0" borderId="3" xfId="0" applyNumberFormat="1" applyFont="1" applyBorder="1" applyAlignment="1">
      <alignment horizontal="left" indent="1"/>
    </xf>
    <xf numFmtId="1" fontId="0" fillId="0" borderId="3" xfId="0" applyNumberFormat="1" applyFont="1" applyBorder="1" applyAlignment="1">
      <alignment horizontal="left"/>
    </xf>
    <xf numFmtId="1" fontId="0" fillId="0" borderId="0" xfId="0" applyNumberFormat="1" applyFont="1" applyFill="1" applyBorder="1" applyAlignment="1">
      <alignment horizontal="left" indent="1"/>
    </xf>
    <xf numFmtId="1" fontId="1" fillId="0" borderId="0" xfId="0" applyNumberFormat="1" applyFont="1" applyFill="1" applyAlignment="1">
      <alignment horizontal="center"/>
    </xf>
    <xf numFmtId="0" fontId="1" fillId="0" borderId="3" xfId="0" applyFont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 horizontal="left"/>
    </xf>
    <xf numFmtId="0" fontId="0" fillId="0" borderId="2" xfId="0" applyFont="1" applyBorder="1" applyAlignment="1">
      <alignment/>
    </xf>
    <xf numFmtId="1" fontId="0" fillId="0" borderId="2" xfId="0" applyNumberFormat="1" applyFont="1" applyFill="1" applyBorder="1" applyAlignment="1">
      <alignment/>
    </xf>
    <xf numFmtId="1" fontId="0" fillId="0" borderId="2" xfId="0" applyNumberFormat="1" applyFont="1" applyFill="1" applyBorder="1" applyAlignment="1">
      <alignment horizontal="left" indent="1"/>
    </xf>
    <xf numFmtId="1" fontId="0" fillId="0" borderId="2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left"/>
    </xf>
    <xf numFmtId="166" fontId="1" fillId="0" borderId="22" xfId="0" applyNumberFormat="1" applyFont="1" applyBorder="1" applyAlignment="1">
      <alignment/>
    </xf>
    <xf numFmtId="0" fontId="0" fillId="0" borderId="6" xfId="0" applyFont="1" applyBorder="1" applyAlignment="1">
      <alignment/>
    </xf>
    <xf numFmtId="166" fontId="1" fillId="0" borderId="23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4" xfId="0" applyFont="1" applyBorder="1" applyAlignment="1">
      <alignment/>
    </xf>
    <xf numFmtId="1" fontId="1" fillId="0" borderId="4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1" fontId="0" fillId="0" borderId="4" xfId="0" applyNumberFormat="1" applyFont="1" applyFill="1" applyBorder="1" applyAlignment="1">
      <alignment horizontal="left"/>
    </xf>
    <xf numFmtId="166" fontId="1" fillId="0" borderId="24" xfId="0" applyNumberFormat="1" applyFont="1" applyBorder="1" applyAlignment="1">
      <alignment/>
    </xf>
    <xf numFmtId="0" fontId="0" fillId="0" borderId="19" xfId="0" applyFont="1" applyBorder="1" applyAlignment="1">
      <alignment/>
    </xf>
    <xf numFmtId="1" fontId="1" fillId="0" borderId="19" xfId="0" applyNumberFormat="1" applyFont="1" applyFill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1" fontId="0" fillId="0" borderId="19" xfId="0" applyNumberFormat="1" applyFont="1" applyFill="1" applyBorder="1" applyAlignment="1">
      <alignment horizontal="left"/>
    </xf>
    <xf numFmtId="166" fontId="1" fillId="0" borderId="19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0" fillId="0" borderId="34" xfId="0" applyFont="1" applyBorder="1" applyAlignment="1">
      <alignment/>
    </xf>
    <xf numFmtId="1" fontId="0" fillId="0" borderId="34" xfId="0" applyNumberFormat="1" applyFont="1" applyFill="1" applyBorder="1" applyAlignment="1">
      <alignment/>
    </xf>
    <xf numFmtId="1" fontId="0" fillId="0" borderId="34" xfId="0" applyNumberFormat="1" applyFont="1" applyFill="1" applyBorder="1" applyAlignment="1">
      <alignment horizontal="left" indent="1"/>
    </xf>
    <xf numFmtId="1" fontId="1" fillId="0" borderId="34" xfId="0" applyNumberFormat="1" applyFont="1" applyFill="1" applyBorder="1" applyAlignment="1">
      <alignment horizontal="center"/>
    </xf>
    <xf numFmtId="1" fontId="0" fillId="0" borderId="34" xfId="0" applyNumberFormat="1" applyFont="1" applyFill="1" applyBorder="1" applyAlignment="1">
      <alignment horizontal="center"/>
    </xf>
    <xf numFmtId="1" fontId="0" fillId="0" borderId="34" xfId="0" applyNumberFormat="1" applyFont="1" applyBorder="1" applyAlignment="1">
      <alignment horizontal="center"/>
    </xf>
    <xf numFmtId="1" fontId="0" fillId="0" borderId="34" xfId="0" applyNumberFormat="1" applyFont="1" applyFill="1" applyBorder="1" applyAlignment="1">
      <alignment horizontal="left"/>
    </xf>
    <xf numFmtId="166" fontId="1" fillId="0" borderId="34" xfId="0" applyNumberFormat="1" applyFont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 horizontal="left" indent="1"/>
    </xf>
    <xf numFmtId="1" fontId="0" fillId="0" borderId="4" xfId="0" applyNumberFormat="1" applyFont="1" applyFill="1" applyBorder="1" applyAlignment="1">
      <alignment horizontal="center"/>
    </xf>
    <xf numFmtId="0" fontId="1" fillId="0" borderId="19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11" xfId="0" applyFont="1" applyBorder="1" applyAlignment="1">
      <alignment/>
    </xf>
    <xf numFmtId="47" fontId="1" fillId="0" borderId="22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23</xdr:row>
      <xdr:rowOff>0</xdr:rowOff>
    </xdr:from>
    <xdr:to>
      <xdr:col>2</xdr:col>
      <xdr:colOff>9525</xdr:colOff>
      <xdr:row>23</xdr:row>
      <xdr:rowOff>0</xdr:rowOff>
    </xdr:to>
    <xdr:sp>
      <xdr:nvSpPr>
        <xdr:cNvPr id="1" name="Line 2"/>
        <xdr:cNvSpPr>
          <a:spLocks/>
        </xdr:cNvSpPr>
      </xdr:nvSpPr>
      <xdr:spPr>
        <a:xfrm>
          <a:off x="285750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828675" y="0"/>
          <a:ext cx="452437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E61"/>
  <sheetViews>
    <sheetView view="pageBreakPreview" zoomScale="75" zoomScaleNormal="83" zoomScaleSheetLayoutView="75" workbookViewId="0" topLeftCell="A1">
      <pane ySplit="5" topLeftCell="BM31" activePane="bottomLeft" state="frozen"/>
      <selection pane="topLeft" activeCell="K3" sqref="K3"/>
      <selection pane="bottomLeft" activeCell="D51" sqref="D51:H51"/>
    </sheetView>
  </sheetViews>
  <sheetFormatPr defaultColWidth="9.00390625" defaultRowHeight="12.75"/>
  <cols>
    <col min="1" max="1" width="4.875" style="19" customWidth="1"/>
    <col min="2" max="2" width="1.00390625" style="0" customWidth="1"/>
    <col min="3" max="3" width="0.37109375" style="10" hidden="1" customWidth="1"/>
    <col min="4" max="4" width="10.75390625" style="1" customWidth="1"/>
    <col min="5" max="5" width="22.625" style="1" bestFit="1" customWidth="1"/>
    <col min="6" max="6" width="6.375" style="2" customWidth="1"/>
    <col min="7" max="7" width="4.375" style="2" bestFit="1" customWidth="1"/>
    <col min="8" max="8" width="5.625" style="2" customWidth="1"/>
    <col min="9" max="9" width="17.00390625" style="1" customWidth="1"/>
    <col min="10" max="24" width="4.25390625" style="1" hidden="1" customWidth="1"/>
    <col min="25" max="25" width="5.75390625" style="7" hidden="1" customWidth="1"/>
    <col min="26" max="26" width="5.25390625" style="1" hidden="1" customWidth="1"/>
    <col min="27" max="27" width="11.625" style="1" bestFit="1" customWidth="1"/>
    <col min="28" max="28" width="11.625" style="0" bestFit="1" customWidth="1"/>
    <col min="29" max="29" width="16.125" style="18" bestFit="1" customWidth="1"/>
    <col min="30" max="30" width="5.625" style="9" customWidth="1"/>
    <col min="31" max="31" width="9.125" style="9" customWidth="1"/>
  </cols>
  <sheetData>
    <row r="3" ht="18">
      <c r="B3" s="28" t="s">
        <v>74</v>
      </c>
    </row>
    <row r="4" spans="10:23" ht="13.5" thickBot="1">
      <c r="J4" s="271" t="s">
        <v>38</v>
      </c>
      <c r="K4" s="271"/>
      <c r="L4" s="271"/>
      <c r="M4" s="271"/>
      <c r="N4" s="271"/>
      <c r="O4" s="271" t="s">
        <v>27</v>
      </c>
      <c r="P4" s="271"/>
      <c r="Q4" s="271"/>
      <c r="R4" s="271"/>
      <c r="S4" s="271"/>
      <c r="T4" s="6"/>
      <c r="U4" s="6"/>
      <c r="V4" s="6"/>
      <c r="W4" s="6"/>
    </row>
    <row r="5" spans="1:31" ht="60.75" thickBot="1">
      <c r="A5" s="217" t="s">
        <v>159</v>
      </c>
      <c r="B5" s="123"/>
      <c r="C5" s="116" t="s">
        <v>0</v>
      </c>
      <c r="D5" s="117" t="s">
        <v>6</v>
      </c>
      <c r="E5" s="117" t="s">
        <v>1</v>
      </c>
      <c r="F5" s="117" t="s">
        <v>75</v>
      </c>
      <c r="G5" s="117" t="s">
        <v>2</v>
      </c>
      <c r="H5" s="117" t="s">
        <v>3</v>
      </c>
      <c r="I5" s="118" t="s">
        <v>4</v>
      </c>
      <c r="J5" s="117" t="s">
        <v>29</v>
      </c>
      <c r="K5" s="117" t="s">
        <v>30</v>
      </c>
      <c r="L5" s="117" t="s">
        <v>45</v>
      </c>
      <c r="M5" s="117" t="s">
        <v>46</v>
      </c>
      <c r="N5" s="117" t="s">
        <v>31</v>
      </c>
      <c r="O5" s="117" t="s">
        <v>29</v>
      </c>
      <c r="P5" s="117" t="s">
        <v>30</v>
      </c>
      <c r="Q5" s="117" t="s">
        <v>37</v>
      </c>
      <c r="R5" s="117" t="s">
        <v>46</v>
      </c>
      <c r="S5" s="117" t="s">
        <v>47</v>
      </c>
      <c r="T5" s="117" t="s">
        <v>12</v>
      </c>
      <c r="U5" s="117" t="s">
        <v>17</v>
      </c>
      <c r="V5" s="117" t="s">
        <v>48</v>
      </c>
      <c r="W5" s="117" t="s">
        <v>49</v>
      </c>
      <c r="X5" s="117" t="s">
        <v>50</v>
      </c>
      <c r="Y5" s="119" t="s">
        <v>5</v>
      </c>
      <c r="Z5" s="120" t="s">
        <v>39</v>
      </c>
      <c r="AA5" s="117" t="s">
        <v>161</v>
      </c>
      <c r="AB5" s="121" t="s">
        <v>162</v>
      </c>
      <c r="AC5" s="210" t="s">
        <v>163</v>
      </c>
      <c r="AD5" s="121" t="s">
        <v>164</v>
      </c>
      <c r="AE5" s="122" t="s">
        <v>164</v>
      </c>
    </row>
    <row r="6" spans="2:27" ht="12.75">
      <c r="B6" s="43"/>
      <c r="C6" s="44"/>
      <c r="D6" s="13"/>
      <c r="E6" s="13"/>
      <c r="F6" s="13"/>
      <c r="G6" s="13"/>
      <c r="H6" s="13"/>
      <c r="I6" s="64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45"/>
      <c r="Z6" s="46"/>
      <c r="AA6" s="13"/>
    </row>
    <row r="7" spans="2:27" ht="18">
      <c r="B7" s="43"/>
      <c r="C7" s="44"/>
      <c r="D7" s="28" t="s">
        <v>74</v>
      </c>
      <c r="E7" s="13"/>
      <c r="F7" s="13"/>
      <c r="G7" s="13"/>
      <c r="H7" s="13"/>
      <c r="I7" s="64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45"/>
      <c r="Z7" s="46"/>
      <c r="AA7" s="13"/>
    </row>
    <row r="8" spans="3:27" ht="12.75">
      <c r="C8" s="11"/>
      <c r="D8" s="3"/>
      <c r="E8" s="3"/>
      <c r="F8" s="3"/>
      <c r="G8" s="3"/>
      <c r="H8" s="3"/>
      <c r="I8" s="15"/>
      <c r="J8" s="3"/>
      <c r="K8" s="3"/>
      <c r="L8" s="3"/>
      <c r="M8" s="3"/>
      <c r="N8" s="3"/>
      <c r="O8" s="3"/>
      <c r="P8" s="3"/>
      <c r="Q8" s="3"/>
      <c r="R8" s="3"/>
      <c r="S8" s="3"/>
      <c r="T8" s="13"/>
      <c r="U8" s="3"/>
      <c r="V8" s="3"/>
      <c r="W8" s="3"/>
      <c r="X8" s="3"/>
      <c r="Y8" s="17"/>
      <c r="Z8" s="16"/>
      <c r="AA8"/>
    </row>
    <row r="9" spans="1:31" ht="18" customHeight="1">
      <c r="A9" s="229">
        <v>1</v>
      </c>
      <c r="B9" s="124">
        <v>17</v>
      </c>
      <c r="C9" s="65">
        <v>7</v>
      </c>
      <c r="D9" s="125">
        <v>116029</v>
      </c>
      <c r="E9" s="126" t="s">
        <v>22</v>
      </c>
      <c r="F9" s="127" t="s">
        <v>66</v>
      </c>
      <c r="G9" s="127">
        <v>87</v>
      </c>
      <c r="H9" s="37">
        <v>1</v>
      </c>
      <c r="I9" s="125" t="s">
        <v>15</v>
      </c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66"/>
      <c r="Z9" s="29"/>
      <c r="AA9" s="128">
        <v>0.0011297453703703704</v>
      </c>
      <c r="AB9" s="128">
        <v>0.0011145833333333333</v>
      </c>
      <c r="AC9" s="212">
        <f aca="true" t="shared" si="0" ref="AC9:AC25">SUM(AB9+AA9)</f>
        <v>0.0022443287037037037</v>
      </c>
      <c r="AD9" s="283"/>
      <c r="AE9" s="272">
        <v>123</v>
      </c>
    </row>
    <row r="10" spans="1:31" ht="18" customHeight="1">
      <c r="A10" s="230">
        <v>2</v>
      </c>
      <c r="B10" s="129">
        <v>18</v>
      </c>
      <c r="C10" s="67">
        <v>5</v>
      </c>
      <c r="D10" s="70">
        <v>108027</v>
      </c>
      <c r="E10" s="71" t="s">
        <v>41</v>
      </c>
      <c r="F10" s="68" t="s">
        <v>65</v>
      </c>
      <c r="G10" s="68">
        <v>89</v>
      </c>
      <c r="H10" s="32">
        <v>1</v>
      </c>
      <c r="I10" s="70" t="s">
        <v>53</v>
      </c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130"/>
      <c r="Z10" s="30"/>
      <c r="AA10" s="131">
        <v>0.0011363425925925927</v>
      </c>
      <c r="AB10" s="131">
        <v>0.001128125</v>
      </c>
      <c r="AC10" s="213">
        <f t="shared" si="0"/>
        <v>0.0022644675925925927</v>
      </c>
      <c r="AD10" s="284"/>
      <c r="AE10" s="273">
        <v>113</v>
      </c>
    </row>
    <row r="11" spans="1:31" ht="18" customHeight="1">
      <c r="A11" s="230">
        <v>3</v>
      </c>
      <c r="B11" s="129">
        <v>19</v>
      </c>
      <c r="C11" s="67">
        <v>3</v>
      </c>
      <c r="D11" s="30">
        <v>116053</v>
      </c>
      <c r="E11" s="31" t="s">
        <v>33</v>
      </c>
      <c r="F11" s="32" t="s">
        <v>66</v>
      </c>
      <c r="G11" s="32">
        <v>87</v>
      </c>
      <c r="H11" s="32">
        <v>1</v>
      </c>
      <c r="I11" s="30" t="s">
        <v>15</v>
      </c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2"/>
      <c r="Z11" s="70"/>
      <c r="AA11" s="131">
        <v>0.001140625</v>
      </c>
      <c r="AB11" s="131">
        <v>0.0011453703703703704</v>
      </c>
      <c r="AC11" s="213">
        <f t="shared" si="0"/>
        <v>0.0022859953703703705</v>
      </c>
      <c r="AD11" s="284"/>
      <c r="AE11" s="273">
        <v>103</v>
      </c>
    </row>
    <row r="12" spans="1:31" ht="18" customHeight="1">
      <c r="A12" s="230">
        <v>4</v>
      </c>
      <c r="B12" s="129">
        <v>9</v>
      </c>
      <c r="C12" s="67"/>
      <c r="D12" s="30">
        <v>108016</v>
      </c>
      <c r="E12" s="31" t="s">
        <v>36</v>
      </c>
      <c r="F12" s="32" t="s">
        <v>66</v>
      </c>
      <c r="G12" s="32">
        <v>88</v>
      </c>
      <c r="H12" s="32">
        <v>1</v>
      </c>
      <c r="I12" s="30" t="s">
        <v>53</v>
      </c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130"/>
      <c r="Z12" s="30"/>
      <c r="AA12" s="131">
        <v>0.001171875</v>
      </c>
      <c r="AB12" s="131">
        <v>0.0011623842592592593</v>
      </c>
      <c r="AC12" s="213">
        <f t="shared" si="0"/>
        <v>0.002334259259259259</v>
      </c>
      <c r="AD12" s="284"/>
      <c r="AE12" s="273">
        <v>93</v>
      </c>
    </row>
    <row r="13" spans="1:31" ht="18" customHeight="1">
      <c r="A13" s="230">
        <v>5</v>
      </c>
      <c r="B13" s="129">
        <v>8</v>
      </c>
      <c r="C13" s="67">
        <v>23</v>
      </c>
      <c r="D13" s="70">
        <v>108060</v>
      </c>
      <c r="E13" s="70" t="s">
        <v>40</v>
      </c>
      <c r="F13" s="68" t="s">
        <v>66</v>
      </c>
      <c r="G13" s="68">
        <v>88</v>
      </c>
      <c r="H13" s="68">
        <v>1</v>
      </c>
      <c r="I13" s="70" t="s">
        <v>21</v>
      </c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2"/>
      <c r="Z13" s="70"/>
      <c r="AA13" s="131">
        <v>0.0012167824074074075</v>
      </c>
      <c r="AB13" s="131">
        <v>0.0011997685185185184</v>
      </c>
      <c r="AC13" s="213">
        <f t="shared" si="0"/>
        <v>0.002416550925925926</v>
      </c>
      <c r="AD13" s="284"/>
      <c r="AE13" s="273">
        <v>83</v>
      </c>
    </row>
    <row r="14" spans="1:31" ht="18" customHeight="1">
      <c r="A14" s="230">
        <v>6</v>
      </c>
      <c r="B14" s="129">
        <v>13</v>
      </c>
      <c r="C14" s="67">
        <v>25</v>
      </c>
      <c r="D14" s="70">
        <v>119033</v>
      </c>
      <c r="E14" s="70" t="s">
        <v>77</v>
      </c>
      <c r="F14" s="68" t="s">
        <v>66</v>
      </c>
      <c r="G14" s="68">
        <v>87</v>
      </c>
      <c r="H14" s="68">
        <v>2</v>
      </c>
      <c r="I14" s="30" t="s">
        <v>7</v>
      </c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2"/>
      <c r="Z14" s="70"/>
      <c r="AA14" s="131">
        <v>0.0012494212962962964</v>
      </c>
      <c r="AB14" s="131">
        <v>0.0011909722222222222</v>
      </c>
      <c r="AC14" s="213">
        <f t="shared" si="0"/>
        <v>0.002440393518518519</v>
      </c>
      <c r="AD14" s="284"/>
      <c r="AE14" s="273">
        <v>73</v>
      </c>
    </row>
    <row r="15" spans="1:31" ht="18" customHeight="1">
      <c r="A15" s="230">
        <v>7</v>
      </c>
      <c r="B15" s="129">
        <v>16</v>
      </c>
      <c r="C15" s="67">
        <v>13</v>
      </c>
      <c r="D15" s="30">
        <v>116057</v>
      </c>
      <c r="E15" s="31" t="s">
        <v>51</v>
      </c>
      <c r="F15" s="32" t="s">
        <v>65</v>
      </c>
      <c r="G15" s="32">
        <v>90</v>
      </c>
      <c r="H15" s="32">
        <v>2</v>
      </c>
      <c r="I15" s="30" t="s">
        <v>15</v>
      </c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130"/>
      <c r="Z15" s="30"/>
      <c r="AA15" s="131">
        <v>0.00121875</v>
      </c>
      <c r="AB15" s="131">
        <v>0.0012437499999999998</v>
      </c>
      <c r="AC15" s="213">
        <f t="shared" si="0"/>
        <v>0.0024625</v>
      </c>
      <c r="AD15" s="284"/>
      <c r="AE15" s="273">
        <v>63</v>
      </c>
    </row>
    <row r="16" spans="1:31" ht="18" customHeight="1">
      <c r="A16" s="230">
        <v>8</v>
      </c>
      <c r="B16" s="129">
        <v>15</v>
      </c>
      <c r="C16" s="67">
        <v>15</v>
      </c>
      <c r="D16" s="30">
        <v>108026</v>
      </c>
      <c r="E16" s="31" t="s">
        <v>52</v>
      </c>
      <c r="F16" s="32" t="s">
        <v>65</v>
      </c>
      <c r="G16" s="32">
        <v>90</v>
      </c>
      <c r="H16" s="32">
        <v>2</v>
      </c>
      <c r="I16" s="30" t="s">
        <v>53</v>
      </c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2"/>
      <c r="Z16" s="70"/>
      <c r="AA16" s="131">
        <v>0.0012870370370370373</v>
      </c>
      <c r="AB16" s="131">
        <v>0.0012425925925925927</v>
      </c>
      <c r="AC16" s="213">
        <f t="shared" si="0"/>
        <v>0.00252962962962963</v>
      </c>
      <c r="AD16" s="284"/>
      <c r="AE16" s="273">
        <v>53</v>
      </c>
    </row>
    <row r="17" spans="1:31" ht="18" customHeight="1">
      <c r="A17" s="230">
        <v>9</v>
      </c>
      <c r="B17" s="129">
        <v>11</v>
      </c>
      <c r="C17" s="67"/>
      <c r="D17" s="70">
        <v>110519</v>
      </c>
      <c r="E17" s="70" t="s">
        <v>61</v>
      </c>
      <c r="F17" s="68" t="s">
        <v>65</v>
      </c>
      <c r="G17" s="68">
        <v>89</v>
      </c>
      <c r="H17" s="68">
        <v>2</v>
      </c>
      <c r="I17" s="70" t="s">
        <v>112</v>
      </c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130"/>
      <c r="Z17" s="30"/>
      <c r="AA17" s="131">
        <v>0.0012567129629629632</v>
      </c>
      <c r="AB17" s="131">
        <v>0.0012869212962962962</v>
      </c>
      <c r="AC17" s="213">
        <f t="shared" si="0"/>
        <v>0.0025436342592592594</v>
      </c>
      <c r="AD17" s="284"/>
      <c r="AE17" s="273">
        <v>43</v>
      </c>
    </row>
    <row r="18" spans="1:31" ht="18" customHeight="1">
      <c r="A18" s="230">
        <v>10</v>
      </c>
      <c r="B18" s="129">
        <v>4</v>
      </c>
      <c r="C18" s="67"/>
      <c r="D18" s="70">
        <v>57071</v>
      </c>
      <c r="E18" s="71" t="s">
        <v>140</v>
      </c>
      <c r="F18" s="68" t="s">
        <v>67</v>
      </c>
      <c r="G18" s="68">
        <v>91</v>
      </c>
      <c r="H18" s="32">
        <v>3</v>
      </c>
      <c r="I18" s="70" t="s">
        <v>138</v>
      </c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130"/>
      <c r="Z18" s="30"/>
      <c r="AA18" s="131">
        <v>0.0012960648148148148</v>
      </c>
      <c r="AB18" s="131">
        <v>0.0012796296296296297</v>
      </c>
      <c r="AC18" s="213">
        <f t="shared" si="0"/>
        <v>0.0025756944444444447</v>
      </c>
      <c r="AD18" s="284"/>
      <c r="AE18" s="273">
        <v>33</v>
      </c>
    </row>
    <row r="19" spans="1:31" ht="18" customHeight="1">
      <c r="A19" s="230">
        <v>11</v>
      </c>
      <c r="B19" s="129">
        <v>10</v>
      </c>
      <c r="C19" s="67"/>
      <c r="D19" s="70">
        <v>64033</v>
      </c>
      <c r="E19" s="70" t="s">
        <v>28</v>
      </c>
      <c r="F19" s="68" t="s">
        <v>66</v>
      </c>
      <c r="G19" s="68">
        <v>87</v>
      </c>
      <c r="H19" s="68">
        <v>1</v>
      </c>
      <c r="I19" s="70" t="s">
        <v>120</v>
      </c>
      <c r="J19" s="30">
        <v>29</v>
      </c>
      <c r="K19" s="30">
        <v>19</v>
      </c>
      <c r="L19" s="30">
        <v>21</v>
      </c>
      <c r="M19" s="30">
        <v>27</v>
      </c>
      <c r="N19" s="30">
        <v>0</v>
      </c>
      <c r="O19" s="30">
        <v>25</v>
      </c>
      <c r="P19" s="30">
        <v>15</v>
      </c>
      <c r="Q19" s="30">
        <v>23</v>
      </c>
      <c r="R19" s="30">
        <v>31</v>
      </c>
      <c r="S19" s="30">
        <v>0</v>
      </c>
      <c r="T19" s="30">
        <f>MIN(J19:K19)</f>
        <v>19</v>
      </c>
      <c r="U19" s="30">
        <f>MIN(M19:N19)</f>
        <v>0</v>
      </c>
      <c r="V19" s="30">
        <f>MIN(T19,U19)</f>
        <v>0</v>
      </c>
      <c r="W19" s="30">
        <f>MIN(O19:R19)</f>
        <v>15</v>
      </c>
      <c r="X19" s="30">
        <f>MIN(J19:N19)</f>
        <v>0</v>
      </c>
      <c r="Y19" s="130">
        <f>L19+S19+SUM(J19:K19,M19:N19,O19:R19)-V19-W19</f>
        <v>175</v>
      </c>
      <c r="Z19" s="30">
        <f>SUM(J19:N19)</f>
        <v>96</v>
      </c>
      <c r="AA19" s="131">
        <v>0.0013010416666666667</v>
      </c>
      <c r="AB19" s="131">
        <v>0.001312962962962963</v>
      </c>
      <c r="AC19" s="213">
        <f t="shared" si="0"/>
        <v>0.0026140046296296298</v>
      </c>
      <c r="AD19" s="284"/>
      <c r="AE19" s="273">
        <v>23</v>
      </c>
    </row>
    <row r="20" spans="1:31" ht="18" customHeight="1">
      <c r="A20" s="230">
        <v>12</v>
      </c>
      <c r="B20" s="129">
        <v>5</v>
      </c>
      <c r="C20" s="67"/>
      <c r="D20" s="30">
        <v>108033</v>
      </c>
      <c r="E20" s="31" t="s">
        <v>136</v>
      </c>
      <c r="F20" s="32" t="s">
        <v>125</v>
      </c>
      <c r="G20" s="32">
        <v>92</v>
      </c>
      <c r="H20" s="32">
        <v>0</v>
      </c>
      <c r="I20" s="30" t="s">
        <v>53</v>
      </c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130"/>
      <c r="Z20" s="30"/>
      <c r="AA20" s="131">
        <v>0.0013077546296296294</v>
      </c>
      <c r="AB20" s="131">
        <v>0.0013199074074074074</v>
      </c>
      <c r="AC20" s="213">
        <f t="shared" si="0"/>
        <v>0.002627662037037037</v>
      </c>
      <c r="AD20" s="284"/>
      <c r="AE20" s="273">
        <v>18</v>
      </c>
    </row>
    <row r="21" spans="1:31" ht="18" customHeight="1">
      <c r="A21" s="230">
        <v>13</v>
      </c>
      <c r="B21" s="129">
        <v>14</v>
      </c>
      <c r="C21" s="67"/>
      <c r="D21" s="30">
        <v>116042</v>
      </c>
      <c r="E21" s="31" t="s">
        <v>124</v>
      </c>
      <c r="F21" s="32" t="s">
        <v>66</v>
      </c>
      <c r="G21" s="32">
        <v>87</v>
      </c>
      <c r="H21" s="32">
        <v>1</v>
      </c>
      <c r="I21" s="30" t="s">
        <v>15</v>
      </c>
      <c r="J21" s="30">
        <v>31</v>
      </c>
      <c r="K21" s="30">
        <v>25</v>
      </c>
      <c r="L21" s="30">
        <v>25</v>
      </c>
      <c r="M21" s="30">
        <v>35</v>
      </c>
      <c r="N21" s="30">
        <v>0</v>
      </c>
      <c r="O21" s="30">
        <v>29</v>
      </c>
      <c r="P21" s="30">
        <v>25</v>
      </c>
      <c r="Q21" s="30">
        <v>27</v>
      </c>
      <c r="R21" s="30">
        <v>33</v>
      </c>
      <c r="S21" s="30">
        <v>0</v>
      </c>
      <c r="T21" s="30">
        <f>MIN(J21:K21)</f>
        <v>25</v>
      </c>
      <c r="U21" s="30">
        <f>MIN(M21:N21)</f>
        <v>0</v>
      </c>
      <c r="V21" s="30">
        <f>MIN(T21,U21)</f>
        <v>0</v>
      </c>
      <c r="W21" s="30">
        <f>MIN(O21:R21)</f>
        <v>25</v>
      </c>
      <c r="X21" s="30">
        <f>MIN(J21:N21)</f>
        <v>0</v>
      </c>
      <c r="Y21" s="130">
        <f>L21+S21+SUM(J21:K21,M21:N21,O21:R21)-V21-W21</f>
        <v>205</v>
      </c>
      <c r="Z21" s="30">
        <f>SUM(J21:N21)</f>
        <v>116</v>
      </c>
      <c r="AA21" s="131">
        <v>0.0013622685185185185</v>
      </c>
      <c r="AB21" s="131">
        <v>0.001376851851851852</v>
      </c>
      <c r="AC21" s="213">
        <f t="shared" si="0"/>
        <v>0.0027391203703703705</v>
      </c>
      <c r="AD21" s="284"/>
      <c r="AE21" s="273">
        <v>13</v>
      </c>
    </row>
    <row r="22" spans="1:31" ht="18" customHeight="1">
      <c r="A22" s="230">
        <v>14</v>
      </c>
      <c r="B22" s="129">
        <v>6</v>
      </c>
      <c r="C22" s="67"/>
      <c r="D22" s="30">
        <v>121009</v>
      </c>
      <c r="E22" s="31" t="s">
        <v>147</v>
      </c>
      <c r="F22" s="32" t="s">
        <v>68</v>
      </c>
      <c r="G22" s="32">
        <v>89</v>
      </c>
      <c r="H22" s="32">
        <v>0</v>
      </c>
      <c r="I22" s="30" t="s">
        <v>158</v>
      </c>
      <c r="J22" s="30">
        <v>37</v>
      </c>
      <c r="K22" s="30">
        <v>43</v>
      </c>
      <c r="L22" s="30">
        <v>43</v>
      </c>
      <c r="M22" s="30">
        <v>43</v>
      </c>
      <c r="N22" s="30">
        <v>0</v>
      </c>
      <c r="O22" s="30">
        <v>53</v>
      </c>
      <c r="P22" s="30">
        <v>46</v>
      </c>
      <c r="Q22" s="30">
        <v>37</v>
      </c>
      <c r="R22" s="30">
        <v>43</v>
      </c>
      <c r="S22" s="30">
        <v>0</v>
      </c>
      <c r="T22" s="30">
        <f>MIN(J22:K22)</f>
        <v>37</v>
      </c>
      <c r="U22" s="30">
        <f>MIN(M22:N22)</f>
        <v>0</v>
      </c>
      <c r="V22" s="30">
        <f>MIN(T22,U22)</f>
        <v>0</v>
      </c>
      <c r="W22" s="30">
        <f>MIN(O22:R22)</f>
        <v>37</v>
      </c>
      <c r="X22" s="30">
        <f>MIN(J22:N22)</f>
        <v>0</v>
      </c>
      <c r="Y22" s="130">
        <f>L22+S22+SUM(J22:K22,M22:N22,O22:R22)-V22-W22</f>
        <v>308</v>
      </c>
      <c r="Z22" s="30">
        <f>SUM(J22:N22)</f>
        <v>166</v>
      </c>
      <c r="AA22" s="131">
        <v>0.001446875</v>
      </c>
      <c r="AB22" s="131">
        <v>0.001639351851851852</v>
      </c>
      <c r="AC22" s="213">
        <f t="shared" si="0"/>
        <v>0.003086226851851852</v>
      </c>
      <c r="AD22" s="284"/>
      <c r="AE22" s="273">
        <v>8</v>
      </c>
    </row>
    <row r="23" spans="1:31" ht="18" customHeight="1">
      <c r="A23" s="230">
        <v>15</v>
      </c>
      <c r="B23" s="129">
        <v>1</v>
      </c>
      <c r="C23" s="67"/>
      <c r="D23" s="70">
        <v>57020</v>
      </c>
      <c r="E23" s="71" t="s">
        <v>139</v>
      </c>
      <c r="F23" s="68" t="s">
        <v>81</v>
      </c>
      <c r="G23" s="68">
        <v>94</v>
      </c>
      <c r="H23" s="32">
        <v>0</v>
      </c>
      <c r="I23" s="70" t="s">
        <v>138</v>
      </c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130"/>
      <c r="Z23" s="30"/>
      <c r="AA23" s="131">
        <v>0.0015636574074074075</v>
      </c>
      <c r="AB23" s="131">
        <v>0.0015483796296296296</v>
      </c>
      <c r="AC23" s="213">
        <f t="shared" si="0"/>
        <v>0.0031120370370370373</v>
      </c>
      <c r="AD23" s="284"/>
      <c r="AE23" s="273">
        <v>3</v>
      </c>
    </row>
    <row r="24" spans="1:31" ht="18" customHeight="1">
      <c r="A24" s="230">
        <v>16</v>
      </c>
      <c r="B24" s="129">
        <v>2</v>
      </c>
      <c r="C24" s="67"/>
      <c r="D24" s="30">
        <v>116018</v>
      </c>
      <c r="E24" s="31" t="s">
        <v>121</v>
      </c>
      <c r="F24" s="32" t="s">
        <v>125</v>
      </c>
      <c r="G24" s="32">
        <v>92</v>
      </c>
      <c r="H24" s="32">
        <v>0</v>
      </c>
      <c r="I24" s="30" t="s">
        <v>15</v>
      </c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130"/>
      <c r="Z24" s="30"/>
      <c r="AA24" s="131">
        <v>0.0016046296296296297</v>
      </c>
      <c r="AB24" s="131">
        <v>0.0017993055555555557</v>
      </c>
      <c r="AC24" s="213">
        <f t="shared" si="0"/>
        <v>0.003403935185185185</v>
      </c>
      <c r="AD24" s="284"/>
      <c r="AE24" s="273">
        <v>2</v>
      </c>
    </row>
    <row r="25" spans="1:31" ht="18" customHeight="1">
      <c r="A25" s="230">
        <v>17</v>
      </c>
      <c r="B25" s="129">
        <v>7</v>
      </c>
      <c r="C25" s="67"/>
      <c r="D25" s="30">
        <v>116033</v>
      </c>
      <c r="E25" s="31" t="s">
        <v>122</v>
      </c>
      <c r="F25" s="32" t="s">
        <v>65</v>
      </c>
      <c r="G25" s="32">
        <v>90</v>
      </c>
      <c r="H25" s="32">
        <v>0</v>
      </c>
      <c r="I25" s="30" t="s">
        <v>15</v>
      </c>
      <c r="J25" s="30">
        <v>49</v>
      </c>
      <c r="K25" s="30">
        <v>49</v>
      </c>
      <c r="L25" s="30">
        <v>57</v>
      </c>
      <c r="M25" s="30">
        <v>62</v>
      </c>
      <c r="N25" s="30">
        <v>0</v>
      </c>
      <c r="O25" s="30">
        <v>40</v>
      </c>
      <c r="P25" s="30">
        <v>35</v>
      </c>
      <c r="Q25" s="30">
        <v>43</v>
      </c>
      <c r="R25" s="30">
        <v>57</v>
      </c>
      <c r="S25" s="30">
        <v>0</v>
      </c>
      <c r="T25" s="30">
        <f>MIN(J25:K25)</f>
        <v>49</v>
      </c>
      <c r="U25" s="30">
        <f>MIN(M25:N25)</f>
        <v>0</v>
      </c>
      <c r="V25" s="30">
        <f>MIN(T25,U25)</f>
        <v>0</v>
      </c>
      <c r="W25" s="30">
        <f>MIN(O25:R25)</f>
        <v>35</v>
      </c>
      <c r="X25" s="30">
        <f>MIN(J25:N25)</f>
        <v>0</v>
      </c>
      <c r="Y25" s="130">
        <f>L25+S25+SUM(J25:K25,M25:N25,O25:R25)-V25-W25</f>
        <v>357</v>
      </c>
      <c r="Z25" s="30">
        <f>SUM(J25:N25)</f>
        <v>217</v>
      </c>
      <c r="AA25" s="131">
        <v>0.001675925925925926</v>
      </c>
      <c r="AB25" s="131">
        <v>0.001824537037037037</v>
      </c>
      <c r="AC25" s="213">
        <f t="shared" si="0"/>
        <v>0.003500462962962963</v>
      </c>
      <c r="AD25" s="284"/>
      <c r="AE25" s="273">
        <v>1</v>
      </c>
    </row>
    <row r="26" spans="1:31" ht="18" customHeight="1">
      <c r="A26" s="230"/>
      <c r="B26" s="129">
        <v>20</v>
      </c>
      <c r="C26" s="67">
        <v>11</v>
      </c>
      <c r="D26" s="70">
        <v>57049</v>
      </c>
      <c r="E26" s="71" t="s">
        <v>20</v>
      </c>
      <c r="F26" s="68"/>
      <c r="G26" s="68">
        <v>85</v>
      </c>
      <c r="H26" s="68">
        <v>1</v>
      </c>
      <c r="I26" s="70" t="s">
        <v>138</v>
      </c>
      <c r="J26" s="30">
        <v>35</v>
      </c>
      <c r="K26" s="30">
        <v>33</v>
      </c>
      <c r="L26" s="30">
        <v>29</v>
      </c>
      <c r="M26" s="30">
        <v>37</v>
      </c>
      <c r="N26" s="30">
        <v>0</v>
      </c>
      <c r="O26" s="30">
        <v>35</v>
      </c>
      <c r="P26" s="30">
        <v>33</v>
      </c>
      <c r="Q26" s="30">
        <v>35</v>
      </c>
      <c r="R26" s="30">
        <v>40</v>
      </c>
      <c r="S26" s="30">
        <v>0</v>
      </c>
      <c r="T26" s="30">
        <f>MIN(J26:K26)</f>
        <v>33</v>
      </c>
      <c r="U26" s="30">
        <f>MIN(M26:N26)</f>
        <v>0</v>
      </c>
      <c r="V26" s="30">
        <f>MIN(T26,U26)</f>
        <v>0</v>
      </c>
      <c r="W26" s="30">
        <f>MIN(O26:R26)</f>
        <v>33</v>
      </c>
      <c r="X26" s="30">
        <f>MIN(J26:N26)</f>
        <v>0</v>
      </c>
      <c r="Y26" s="130">
        <f>L26+S26+SUM(J26:K26,M26:N26,O26:R26)-V26-W26</f>
        <v>244</v>
      </c>
      <c r="Z26" s="30">
        <f>SUM(J26:N26)</f>
        <v>134</v>
      </c>
      <c r="AA26" s="131" t="s">
        <v>165</v>
      </c>
      <c r="AB26" s="131"/>
      <c r="AC26" s="213"/>
      <c r="AD26" s="284"/>
      <c r="AE26" s="273"/>
    </row>
    <row r="27" spans="1:31" ht="18" customHeight="1">
      <c r="A27" s="230"/>
      <c r="B27" s="129">
        <v>22</v>
      </c>
      <c r="C27" s="67">
        <v>9</v>
      </c>
      <c r="D27" s="70">
        <v>57069</v>
      </c>
      <c r="E27" s="71" t="s">
        <v>18</v>
      </c>
      <c r="F27" s="68"/>
      <c r="G27" s="68">
        <v>80</v>
      </c>
      <c r="H27" s="68">
        <v>1</v>
      </c>
      <c r="I27" s="70" t="s">
        <v>138</v>
      </c>
      <c r="J27" s="30">
        <v>40</v>
      </c>
      <c r="K27" s="30">
        <v>40</v>
      </c>
      <c r="L27" s="30">
        <v>31</v>
      </c>
      <c r="M27" s="30">
        <v>49</v>
      </c>
      <c r="N27" s="30">
        <v>0</v>
      </c>
      <c r="O27" s="30">
        <v>49</v>
      </c>
      <c r="P27" s="30">
        <v>62</v>
      </c>
      <c r="Q27" s="30">
        <v>57</v>
      </c>
      <c r="R27" s="30">
        <v>68</v>
      </c>
      <c r="S27" s="30">
        <v>0</v>
      </c>
      <c r="T27" s="30">
        <f>MIN(J27:K27)</f>
        <v>40</v>
      </c>
      <c r="U27" s="30">
        <f>MIN(M27:N27)</f>
        <v>0</v>
      </c>
      <c r="V27" s="30">
        <f>MIN(T27,U27)</f>
        <v>0</v>
      </c>
      <c r="W27" s="30">
        <f>MIN(O27:R27)</f>
        <v>49</v>
      </c>
      <c r="X27" s="30">
        <f>MIN(J27:N27)</f>
        <v>0</v>
      </c>
      <c r="Y27" s="130">
        <f>L27+S27+SUM(J27:K27,M27:N27,O27:R27)-V27-W27</f>
        <v>347</v>
      </c>
      <c r="Z27" s="30">
        <f>SUM(J27:N27)</f>
        <v>160</v>
      </c>
      <c r="AA27" s="131" t="s">
        <v>165</v>
      </c>
      <c r="AB27" s="131"/>
      <c r="AC27" s="213"/>
      <c r="AD27" s="284"/>
      <c r="AE27" s="273"/>
    </row>
    <row r="28" spans="1:31" ht="18" customHeight="1">
      <c r="A28" s="231"/>
      <c r="B28" s="133">
        <v>24</v>
      </c>
      <c r="C28" s="76">
        <v>1</v>
      </c>
      <c r="D28" s="134">
        <v>57059</v>
      </c>
      <c r="E28" s="135" t="s">
        <v>19</v>
      </c>
      <c r="F28" s="136"/>
      <c r="G28" s="136">
        <v>84</v>
      </c>
      <c r="H28" s="136" t="s">
        <v>70</v>
      </c>
      <c r="I28" s="134" t="s">
        <v>138</v>
      </c>
      <c r="J28" s="33">
        <v>75</v>
      </c>
      <c r="K28" s="33">
        <v>75</v>
      </c>
      <c r="L28" s="33">
        <v>68</v>
      </c>
      <c r="M28" s="33">
        <v>75</v>
      </c>
      <c r="N28" s="33">
        <v>0</v>
      </c>
      <c r="O28" s="33">
        <v>75</v>
      </c>
      <c r="P28" s="33">
        <v>75</v>
      </c>
      <c r="Q28" s="33">
        <v>75</v>
      </c>
      <c r="R28" s="33">
        <v>75</v>
      </c>
      <c r="S28" s="33">
        <v>0</v>
      </c>
      <c r="T28" s="33">
        <f>MIN(J28:K28)</f>
        <v>75</v>
      </c>
      <c r="U28" s="33">
        <f>MIN(M28:N28)</f>
        <v>0</v>
      </c>
      <c r="V28" s="33">
        <f>MIN(T28,U28)</f>
        <v>0</v>
      </c>
      <c r="W28" s="33">
        <f>MIN(O28:R28)</f>
        <v>75</v>
      </c>
      <c r="X28" s="33">
        <f>MIN(J28:N28)</f>
        <v>0</v>
      </c>
      <c r="Y28" s="137">
        <f>L28+S28+SUM(J28:K28,M28:N28,O28:R28)-V28-W28</f>
        <v>518</v>
      </c>
      <c r="Z28" s="33">
        <f>SUM(J28:N28)</f>
        <v>293</v>
      </c>
      <c r="AA28" s="138" t="s">
        <v>166</v>
      </c>
      <c r="AB28" s="138"/>
      <c r="AC28" s="214"/>
      <c r="AD28" s="285"/>
      <c r="AE28" s="274"/>
    </row>
    <row r="29" spans="1:31" ht="18" customHeight="1">
      <c r="A29" s="232"/>
      <c r="B29" s="140"/>
      <c r="C29" s="54"/>
      <c r="D29" s="55"/>
      <c r="E29" s="141"/>
      <c r="F29" s="56"/>
      <c r="G29" s="56"/>
      <c r="H29" s="56"/>
      <c r="I29" s="55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3"/>
      <c r="Z29" s="62"/>
      <c r="AA29" s="142"/>
      <c r="AB29" s="142"/>
      <c r="AC29" s="215"/>
      <c r="AD29" s="289"/>
      <c r="AE29" s="289"/>
    </row>
    <row r="30" spans="1:31" ht="18" customHeight="1">
      <c r="A30" s="232"/>
      <c r="B30" s="140"/>
      <c r="C30" s="54"/>
      <c r="D30" s="28" t="s">
        <v>167</v>
      </c>
      <c r="E30" s="141"/>
      <c r="F30" s="56"/>
      <c r="G30" s="56"/>
      <c r="H30" s="56"/>
      <c r="I30" s="55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3"/>
      <c r="Z30" s="62"/>
      <c r="AA30" s="142"/>
      <c r="AB30" s="142"/>
      <c r="AC30" s="215"/>
      <c r="AD30" s="289"/>
      <c r="AE30" s="289"/>
    </row>
    <row r="31" ht="18" customHeight="1"/>
    <row r="32" spans="1:31" ht="18" customHeight="1">
      <c r="A32" s="229">
        <v>1</v>
      </c>
      <c r="B32" s="124">
        <v>17</v>
      </c>
      <c r="C32" s="65">
        <v>7</v>
      </c>
      <c r="D32" s="125">
        <v>116029</v>
      </c>
      <c r="E32" s="126" t="s">
        <v>22</v>
      </c>
      <c r="F32" s="127" t="s">
        <v>66</v>
      </c>
      <c r="G32" s="127">
        <v>87</v>
      </c>
      <c r="H32" s="37">
        <v>1</v>
      </c>
      <c r="I32" s="125" t="s">
        <v>15</v>
      </c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66"/>
      <c r="Z32" s="29"/>
      <c r="AA32" s="128">
        <v>0.0011297453703703704</v>
      </c>
      <c r="AB32" s="128">
        <v>0.0011145833333333333</v>
      </c>
      <c r="AC32" s="212">
        <f aca="true" t="shared" si="1" ref="AC32:AC38">SUM(AB32+AA32)</f>
        <v>0.0022443287037037037</v>
      </c>
      <c r="AD32" s="283"/>
      <c r="AE32" s="272"/>
    </row>
    <row r="33" spans="1:31" ht="18" customHeight="1">
      <c r="A33" s="230">
        <v>2</v>
      </c>
      <c r="B33" s="129">
        <v>19</v>
      </c>
      <c r="C33" s="67">
        <v>3</v>
      </c>
      <c r="D33" s="30">
        <v>116053</v>
      </c>
      <c r="E33" s="31" t="s">
        <v>33</v>
      </c>
      <c r="F33" s="32" t="s">
        <v>66</v>
      </c>
      <c r="G33" s="32">
        <v>87</v>
      </c>
      <c r="H33" s="32">
        <v>1</v>
      </c>
      <c r="I33" s="30" t="s">
        <v>15</v>
      </c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2"/>
      <c r="Z33" s="70"/>
      <c r="AA33" s="131">
        <v>0.001140625</v>
      </c>
      <c r="AB33" s="131">
        <v>0.0011453703703703704</v>
      </c>
      <c r="AC33" s="213">
        <f t="shared" si="1"/>
        <v>0.0022859953703703705</v>
      </c>
      <c r="AD33" s="284"/>
      <c r="AE33" s="273"/>
    </row>
    <row r="34" spans="1:31" ht="18" customHeight="1">
      <c r="A34" s="230">
        <v>3</v>
      </c>
      <c r="B34" s="129">
        <v>9</v>
      </c>
      <c r="C34" s="67"/>
      <c r="D34" s="30">
        <v>108016</v>
      </c>
      <c r="E34" s="31" t="s">
        <v>36</v>
      </c>
      <c r="F34" s="32" t="s">
        <v>66</v>
      </c>
      <c r="G34" s="32">
        <v>88</v>
      </c>
      <c r="H34" s="32">
        <v>1</v>
      </c>
      <c r="I34" s="30" t="s">
        <v>53</v>
      </c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130"/>
      <c r="Z34" s="30"/>
      <c r="AA34" s="131">
        <v>0.001171875</v>
      </c>
      <c r="AB34" s="131">
        <v>0.0011623842592592593</v>
      </c>
      <c r="AC34" s="213">
        <f t="shared" si="1"/>
        <v>0.002334259259259259</v>
      </c>
      <c r="AD34" s="284"/>
      <c r="AE34" s="273"/>
    </row>
    <row r="35" spans="1:31" ht="18" customHeight="1">
      <c r="A35" s="230">
        <v>4</v>
      </c>
      <c r="B35" s="129">
        <v>8</v>
      </c>
      <c r="C35" s="67">
        <v>23</v>
      </c>
      <c r="D35" s="70">
        <v>108060</v>
      </c>
      <c r="E35" s="70" t="s">
        <v>40</v>
      </c>
      <c r="F35" s="68" t="s">
        <v>66</v>
      </c>
      <c r="G35" s="68">
        <v>88</v>
      </c>
      <c r="H35" s="68">
        <v>1</v>
      </c>
      <c r="I35" s="70" t="s">
        <v>21</v>
      </c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2"/>
      <c r="Z35" s="70"/>
      <c r="AA35" s="131">
        <v>0.0012167824074074075</v>
      </c>
      <c r="AB35" s="131">
        <v>0.0011997685185185184</v>
      </c>
      <c r="AC35" s="213">
        <f t="shared" si="1"/>
        <v>0.002416550925925926</v>
      </c>
      <c r="AD35" s="284"/>
      <c r="AE35" s="273"/>
    </row>
    <row r="36" spans="1:31" ht="18" customHeight="1">
      <c r="A36" s="230">
        <v>5</v>
      </c>
      <c r="B36" s="129">
        <v>13</v>
      </c>
      <c r="C36" s="67">
        <v>25</v>
      </c>
      <c r="D36" s="70">
        <v>119033</v>
      </c>
      <c r="E36" s="70" t="s">
        <v>77</v>
      </c>
      <c r="F36" s="68" t="s">
        <v>66</v>
      </c>
      <c r="G36" s="68">
        <v>87</v>
      </c>
      <c r="H36" s="68">
        <v>2</v>
      </c>
      <c r="I36" s="30" t="s">
        <v>7</v>
      </c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2"/>
      <c r="Z36" s="70"/>
      <c r="AA36" s="131">
        <v>0.0012494212962962964</v>
      </c>
      <c r="AB36" s="131">
        <v>0.0011909722222222222</v>
      </c>
      <c r="AC36" s="213">
        <f t="shared" si="1"/>
        <v>0.002440393518518519</v>
      </c>
      <c r="AD36" s="284"/>
      <c r="AE36" s="273"/>
    </row>
    <row r="37" spans="1:31" ht="18" customHeight="1">
      <c r="A37" s="230">
        <v>6</v>
      </c>
      <c r="B37" s="129">
        <v>10</v>
      </c>
      <c r="C37" s="67"/>
      <c r="D37" s="70">
        <v>64033</v>
      </c>
      <c r="E37" s="70" t="s">
        <v>28</v>
      </c>
      <c r="F37" s="68" t="s">
        <v>66</v>
      </c>
      <c r="G37" s="68">
        <v>87</v>
      </c>
      <c r="H37" s="68">
        <v>1</v>
      </c>
      <c r="I37" s="70" t="s">
        <v>120</v>
      </c>
      <c r="J37" s="30">
        <v>29</v>
      </c>
      <c r="K37" s="30">
        <v>19</v>
      </c>
      <c r="L37" s="30">
        <v>21</v>
      </c>
      <c r="M37" s="30">
        <v>27</v>
      </c>
      <c r="N37" s="30">
        <v>0</v>
      </c>
      <c r="O37" s="30">
        <v>25</v>
      </c>
      <c r="P37" s="30">
        <v>15</v>
      </c>
      <c r="Q37" s="30">
        <v>23</v>
      </c>
      <c r="R37" s="30">
        <v>31</v>
      </c>
      <c r="S37" s="30">
        <v>0</v>
      </c>
      <c r="T37" s="30">
        <f>MIN(J37:K37)</f>
        <v>19</v>
      </c>
      <c r="U37" s="30">
        <f>MIN(M37:N37)</f>
        <v>0</v>
      </c>
      <c r="V37" s="30">
        <f>MIN(T37,U37)</f>
        <v>0</v>
      </c>
      <c r="W37" s="30">
        <f>MIN(O37:R37)</f>
        <v>15</v>
      </c>
      <c r="X37" s="30">
        <f>MIN(J37:N37)</f>
        <v>0</v>
      </c>
      <c r="Y37" s="130">
        <f>L37+S37+SUM(J37:K37,M37:N37,O37:R37)-V37-W37</f>
        <v>175</v>
      </c>
      <c r="Z37" s="30">
        <f>SUM(J37:N37)</f>
        <v>96</v>
      </c>
      <c r="AA37" s="131">
        <v>0.0013010416666666667</v>
      </c>
      <c r="AB37" s="131">
        <v>0.001312962962962963</v>
      </c>
      <c r="AC37" s="213">
        <f t="shared" si="1"/>
        <v>0.0026140046296296298</v>
      </c>
      <c r="AD37" s="284"/>
      <c r="AE37" s="273"/>
    </row>
    <row r="38" spans="1:31" ht="18" customHeight="1">
      <c r="A38" s="231">
        <v>7</v>
      </c>
      <c r="B38" s="133">
        <v>14</v>
      </c>
      <c r="C38" s="76"/>
      <c r="D38" s="33">
        <v>116042</v>
      </c>
      <c r="E38" s="41" t="s">
        <v>124</v>
      </c>
      <c r="F38" s="42" t="s">
        <v>66</v>
      </c>
      <c r="G38" s="42">
        <v>87</v>
      </c>
      <c r="H38" s="42">
        <v>1</v>
      </c>
      <c r="I38" s="33" t="s">
        <v>15</v>
      </c>
      <c r="J38" s="33">
        <v>31</v>
      </c>
      <c r="K38" s="33">
        <v>25</v>
      </c>
      <c r="L38" s="33">
        <v>25</v>
      </c>
      <c r="M38" s="33">
        <v>35</v>
      </c>
      <c r="N38" s="33">
        <v>0</v>
      </c>
      <c r="O38" s="33">
        <v>29</v>
      </c>
      <c r="P38" s="33">
        <v>25</v>
      </c>
      <c r="Q38" s="33">
        <v>27</v>
      </c>
      <c r="R38" s="33">
        <v>33</v>
      </c>
      <c r="S38" s="33">
        <v>0</v>
      </c>
      <c r="T38" s="33">
        <f>MIN(J38:K38)</f>
        <v>25</v>
      </c>
      <c r="U38" s="33">
        <f>MIN(M38:N38)</f>
        <v>0</v>
      </c>
      <c r="V38" s="33">
        <f>MIN(T38,U38)</f>
        <v>0</v>
      </c>
      <c r="W38" s="33">
        <f>MIN(O38:R38)</f>
        <v>25</v>
      </c>
      <c r="X38" s="33">
        <f>MIN(J38:N38)</f>
        <v>0</v>
      </c>
      <c r="Y38" s="137">
        <f>L38+S38+SUM(J38:K38,M38:N38,O38:R38)-V38-W38</f>
        <v>205</v>
      </c>
      <c r="Z38" s="33">
        <f>SUM(J38:N38)</f>
        <v>116</v>
      </c>
      <c r="AA38" s="138">
        <v>0.0013622685185185185</v>
      </c>
      <c r="AB38" s="138">
        <v>0.001376851851851852</v>
      </c>
      <c r="AC38" s="214">
        <f t="shared" si="1"/>
        <v>0.0027391203703703705</v>
      </c>
      <c r="AD38" s="285"/>
      <c r="AE38" s="274"/>
    </row>
    <row r="39" spans="1:31" ht="18" customHeight="1">
      <c r="A39" s="234"/>
      <c r="B39" s="235"/>
      <c r="C39" s="236"/>
      <c r="D39" s="237"/>
      <c r="E39" s="238"/>
      <c r="F39" s="239"/>
      <c r="G39" s="239"/>
      <c r="H39" s="239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237"/>
      <c r="U39" s="237"/>
      <c r="V39" s="237"/>
      <c r="W39" s="237"/>
      <c r="X39" s="237"/>
      <c r="Y39" s="240"/>
      <c r="Z39" s="237"/>
      <c r="AA39" s="241"/>
      <c r="AB39" s="241"/>
      <c r="AC39" s="242"/>
      <c r="AD39" s="276"/>
      <c r="AE39" s="276"/>
    </row>
    <row r="40" spans="1:31" ht="18" customHeight="1">
      <c r="A40" s="232"/>
      <c r="B40" s="140"/>
      <c r="C40" s="54"/>
      <c r="D40" s="79" t="s">
        <v>168</v>
      </c>
      <c r="E40" s="141"/>
      <c r="F40" s="56"/>
      <c r="G40" s="56"/>
      <c r="H40" s="48"/>
      <c r="I40" s="55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3"/>
      <c r="Z40" s="62"/>
      <c r="AA40" s="142"/>
      <c r="AB40" s="142"/>
      <c r="AC40" s="215"/>
      <c r="AD40" s="289"/>
      <c r="AE40" s="289"/>
    </row>
    <row r="41" spans="1:31" ht="18" customHeight="1">
      <c r="A41" s="232"/>
      <c r="B41" s="140"/>
      <c r="C41" s="54"/>
      <c r="D41" s="79"/>
      <c r="E41" s="141"/>
      <c r="F41" s="56"/>
      <c r="G41" s="56"/>
      <c r="H41" s="48"/>
      <c r="I41" s="55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3"/>
      <c r="Z41" s="62"/>
      <c r="AA41" s="142"/>
      <c r="AB41" s="142"/>
      <c r="AC41" s="215"/>
      <c r="AD41" s="289"/>
      <c r="AE41" s="289"/>
    </row>
    <row r="42" spans="1:31" ht="18" customHeight="1">
      <c r="A42" s="229">
        <v>1</v>
      </c>
      <c r="B42" s="124">
        <v>18</v>
      </c>
      <c r="C42" s="65">
        <v>5</v>
      </c>
      <c r="D42" s="125">
        <v>108027</v>
      </c>
      <c r="E42" s="126" t="s">
        <v>41</v>
      </c>
      <c r="F42" s="127" t="s">
        <v>65</v>
      </c>
      <c r="G42" s="127">
        <v>89</v>
      </c>
      <c r="H42" s="37">
        <v>1</v>
      </c>
      <c r="I42" s="125" t="s">
        <v>53</v>
      </c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66"/>
      <c r="Z42" s="29"/>
      <c r="AA42" s="128">
        <v>0.0011363425925925927</v>
      </c>
      <c r="AB42" s="128">
        <v>0.001128125</v>
      </c>
      <c r="AC42" s="212">
        <f aca="true" t="shared" si="2" ref="AC42:AC51">SUM(AB42+AA42)</f>
        <v>0.0022644675925925927</v>
      </c>
      <c r="AD42" s="283"/>
      <c r="AE42" s="272"/>
    </row>
    <row r="43" spans="1:31" ht="18" customHeight="1">
      <c r="A43" s="230">
        <v>2</v>
      </c>
      <c r="B43" s="129">
        <v>16</v>
      </c>
      <c r="C43" s="67">
        <v>13</v>
      </c>
      <c r="D43" s="30">
        <v>116057</v>
      </c>
      <c r="E43" s="31" t="s">
        <v>51</v>
      </c>
      <c r="F43" s="32" t="s">
        <v>65</v>
      </c>
      <c r="G43" s="32">
        <v>90</v>
      </c>
      <c r="H43" s="32">
        <v>2</v>
      </c>
      <c r="I43" s="30" t="s">
        <v>15</v>
      </c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130"/>
      <c r="Z43" s="30"/>
      <c r="AA43" s="131">
        <v>0.00121875</v>
      </c>
      <c r="AB43" s="131">
        <v>0.0012437499999999998</v>
      </c>
      <c r="AC43" s="213">
        <f t="shared" si="2"/>
        <v>0.0024625</v>
      </c>
      <c r="AD43" s="284"/>
      <c r="AE43" s="273"/>
    </row>
    <row r="44" spans="1:31" ht="18" customHeight="1">
      <c r="A44" s="230">
        <v>3</v>
      </c>
      <c r="B44" s="129">
        <v>15</v>
      </c>
      <c r="C44" s="67">
        <v>15</v>
      </c>
      <c r="D44" s="30">
        <v>108026</v>
      </c>
      <c r="E44" s="31" t="s">
        <v>52</v>
      </c>
      <c r="F44" s="32" t="s">
        <v>65</v>
      </c>
      <c r="G44" s="32">
        <v>90</v>
      </c>
      <c r="H44" s="32">
        <v>2</v>
      </c>
      <c r="I44" s="30" t="s">
        <v>53</v>
      </c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2"/>
      <c r="Z44" s="70"/>
      <c r="AA44" s="131">
        <v>0.0012870370370370373</v>
      </c>
      <c r="AB44" s="131">
        <v>0.0012425925925925927</v>
      </c>
      <c r="AC44" s="213">
        <f t="shared" si="2"/>
        <v>0.00252962962962963</v>
      </c>
      <c r="AD44" s="284"/>
      <c r="AE44" s="273"/>
    </row>
    <row r="45" spans="1:31" ht="18" customHeight="1">
      <c r="A45" s="230">
        <v>4</v>
      </c>
      <c r="B45" s="129">
        <v>11</v>
      </c>
      <c r="C45" s="67"/>
      <c r="D45" s="70">
        <v>110519</v>
      </c>
      <c r="E45" s="70" t="s">
        <v>61</v>
      </c>
      <c r="F45" s="68" t="s">
        <v>65</v>
      </c>
      <c r="G45" s="68">
        <v>89</v>
      </c>
      <c r="H45" s="68">
        <v>2</v>
      </c>
      <c r="I45" s="70" t="s">
        <v>112</v>
      </c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130"/>
      <c r="Z45" s="30"/>
      <c r="AA45" s="131">
        <v>0.0012567129629629632</v>
      </c>
      <c r="AB45" s="131">
        <v>0.0012869212962962962</v>
      </c>
      <c r="AC45" s="213">
        <f t="shared" si="2"/>
        <v>0.0025436342592592594</v>
      </c>
      <c r="AD45" s="284"/>
      <c r="AE45" s="273"/>
    </row>
    <row r="46" spans="1:31" ht="18" customHeight="1">
      <c r="A46" s="230">
        <v>5</v>
      </c>
      <c r="B46" s="129">
        <v>4</v>
      </c>
      <c r="C46" s="67"/>
      <c r="D46" s="70">
        <v>57071</v>
      </c>
      <c r="E46" s="71" t="s">
        <v>140</v>
      </c>
      <c r="F46" s="68" t="s">
        <v>67</v>
      </c>
      <c r="G46" s="68">
        <v>91</v>
      </c>
      <c r="H46" s="32">
        <v>3</v>
      </c>
      <c r="I46" s="70" t="s">
        <v>138</v>
      </c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130"/>
      <c r="Z46" s="30"/>
      <c r="AA46" s="131">
        <v>0.0012960648148148148</v>
      </c>
      <c r="AB46" s="131">
        <v>0.0012796296296296297</v>
      </c>
      <c r="AC46" s="213">
        <f t="shared" si="2"/>
        <v>0.0025756944444444447</v>
      </c>
      <c r="AD46" s="284"/>
      <c r="AE46" s="273"/>
    </row>
    <row r="47" spans="1:31" ht="18" customHeight="1">
      <c r="A47" s="230">
        <v>6</v>
      </c>
      <c r="B47" s="129">
        <v>5</v>
      </c>
      <c r="C47" s="67"/>
      <c r="D47" s="30">
        <v>108033</v>
      </c>
      <c r="E47" s="31" t="s">
        <v>136</v>
      </c>
      <c r="F47" s="32" t="s">
        <v>125</v>
      </c>
      <c r="G47" s="32">
        <v>92</v>
      </c>
      <c r="H47" s="32">
        <v>0</v>
      </c>
      <c r="I47" s="30" t="s">
        <v>53</v>
      </c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130"/>
      <c r="Z47" s="30"/>
      <c r="AA47" s="131">
        <v>0.0013077546296296294</v>
      </c>
      <c r="AB47" s="131">
        <v>0.0013199074074074074</v>
      </c>
      <c r="AC47" s="213">
        <f t="shared" si="2"/>
        <v>0.002627662037037037</v>
      </c>
      <c r="AD47" s="284"/>
      <c r="AE47" s="273"/>
    </row>
    <row r="48" spans="1:31" ht="18" customHeight="1">
      <c r="A48" s="230">
        <v>7</v>
      </c>
      <c r="B48" s="129">
        <v>6</v>
      </c>
      <c r="C48" s="67"/>
      <c r="D48" s="30">
        <v>121009</v>
      </c>
      <c r="E48" s="31" t="s">
        <v>147</v>
      </c>
      <c r="F48" s="32" t="s">
        <v>68</v>
      </c>
      <c r="G48" s="32">
        <v>89</v>
      </c>
      <c r="H48" s="32">
        <v>0</v>
      </c>
      <c r="I48" s="30" t="s">
        <v>158</v>
      </c>
      <c r="J48" s="30">
        <v>37</v>
      </c>
      <c r="K48" s="30">
        <v>43</v>
      </c>
      <c r="L48" s="30">
        <v>43</v>
      </c>
      <c r="M48" s="30">
        <v>43</v>
      </c>
      <c r="N48" s="30">
        <v>0</v>
      </c>
      <c r="O48" s="30">
        <v>53</v>
      </c>
      <c r="P48" s="30">
        <v>46</v>
      </c>
      <c r="Q48" s="30">
        <v>37</v>
      </c>
      <c r="R48" s="30">
        <v>43</v>
      </c>
      <c r="S48" s="30">
        <v>0</v>
      </c>
      <c r="T48" s="30">
        <f>MIN(J48:K48)</f>
        <v>37</v>
      </c>
      <c r="U48" s="30">
        <f>MIN(M48:N48)</f>
        <v>0</v>
      </c>
      <c r="V48" s="30">
        <f>MIN(T48,U48)</f>
        <v>0</v>
      </c>
      <c r="W48" s="30">
        <f>MIN(O48:R48)</f>
        <v>37</v>
      </c>
      <c r="X48" s="30">
        <f>MIN(J48:N48)</f>
        <v>0</v>
      </c>
      <c r="Y48" s="130">
        <f>L48+S48+SUM(J48:K48,M48:N48,O48:R48)-V48-W48</f>
        <v>308</v>
      </c>
      <c r="Z48" s="30">
        <f>SUM(J48:N48)</f>
        <v>166</v>
      </c>
      <c r="AA48" s="131">
        <v>0.001446875</v>
      </c>
      <c r="AB48" s="131">
        <v>0.001639351851851852</v>
      </c>
      <c r="AC48" s="213">
        <f t="shared" si="2"/>
        <v>0.003086226851851852</v>
      </c>
      <c r="AD48" s="284"/>
      <c r="AE48" s="273"/>
    </row>
    <row r="49" spans="1:31" ht="18" customHeight="1">
      <c r="A49" s="230">
        <v>8</v>
      </c>
      <c r="B49" s="129">
        <v>1</v>
      </c>
      <c r="C49" s="67"/>
      <c r="D49" s="70">
        <v>57020</v>
      </c>
      <c r="E49" s="71" t="s">
        <v>139</v>
      </c>
      <c r="F49" s="68" t="s">
        <v>81</v>
      </c>
      <c r="G49" s="68">
        <v>94</v>
      </c>
      <c r="H49" s="32">
        <v>0</v>
      </c>
      <c r="I49" s="70" t="s">
        <v>138</v>
      </c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130"/>
      <c r="Z49" s="30"/>
      <c r="AA49" s="131">
        <v>0.0015636574074074075</v>
      </c>
      <c r="AB49" s="131">
        <v>0.0015483796296296296</v>
      </c>
      <c r="AC49" s="213">
        <f t="shared" si="2"/>
        <v>0.0031120370370370373</v>
      </c>
      <c r="AD49" s="284"/>
      <c r="AE49" s="273"/>
    </row>
    <row r="50" spans="1:31" ht="18" customHeight="1">
      <c r="A50" s="230">
        <v>9</v>
      </c>
      <c r="B50" s="129">
        <v>2</v>
      </c>
      <c r="C50" s="67"/>
      <c r="D50" s="30">
        <v>116018</v>
      </c>
      <c r="E50" s="31" t="s">
        <v>121</v>
      </c>
      <c r="F50" s="32" t="s">
        <v>125</v>
      </c>
      <c r="G50" s="32">
        <v>92</v>
      </c>
      <c r="H50" s="32">
        <v>0</v>
      </c>
      <c r="I50" s="30" t="s">
        <v>15</v>
      </c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130"/>
      <c r="Z50" s="30"/>
      <c r="AA50" s="131">
        <v>0.0016046296296296297</v>
      </c>
      <c r="AB50" s="131">
        <v>0.0017993055555555557</v>
      </c>
      <c r="AC50" s="213">
        <f t="shared" si="2"/>
        <v>0.003403935185185185</v>
      </c>
      <c r="AD50" s="284"/>
      <c r="AE50" s="273"/>
    </row>
    <row r="51" spans="1:31" ht="18" customHeight="1">
      <c r="A51" s="244">
        <v>10</v>
      </c>
      <c r="B51" s="245">
        <v>7</v>
      </c>
      <c r="C51" s="163"/>
      <c r="D51" s="164">
        <v>116033</v>
      </c>
      <c r="E51" s="165" t="s">
        <v>122</v>
      </c>
      <c r="F51" s="166" t="s">
        <v>65</v>
      </c>
      <c r="G51" s="166">
        <v>90</v>
      </c>
      <c r="H51" s="166">
        <v>0</v>
      </c>
      <c r="I51" s="164" t="s">
        <v>15</v>
      </c>
      <c r="J51" s="164">
        <v>49</v>
      </c>
      <c r="K51" s="164">
        <v>49</v>
      </c>
      <c r="L51" s="164">
        <v>57</v>
      </c>
      <c r="M51" s="164">
        <v>62</v>
      </c>
      <c r="N51" s="164">
        <v>0</v>
      </c>
      <c r="O51" s="164">
        <v>40</v>
      </c>
      <c r="P51" s="164">
        <v>35</v>
      </c>
      <c r="Q51" s="164">
        <v>43</v>
      </c>
      <c r="R51" s="164">
        <v>57</v>
      </c>
      <c r="S51" s="164">
        <v>0</v>
      </c>
      <c r="T51" s="164">
        <f>MIN(J51:K51)</f>
        <v>49</v>
      </c>
      <c r="U51" s="164">
        <f>MIN(M51:N51)</f>
        <v>0</v>
      </c>
      <c r="V51" s="164">
        <f>MIN(T51,U51)</f>
        <v>0</v>
      </c>
      <c r="W51" s="164">
        <f>MIN(O51:R51)</f>
        <v>35</v>
      </c>
      <c r="X51" s="164">
        <f>MIN(J51:N51)</f>
        <v>0</v>
      </c>
      <c r="Y51" s="246">
        <f>L51+S51+SUM(J51:K51,M51:N51,O51:R51)-V51-W51</f>
        <v>357</v>
      </c>
      <c r="Z51" s="164">
        <f>SUM(J51:N51)</f>
        <v>217</v>
      </c>
      <c r="AA51" s="168">
        <v>0.001675925925925926</v>
      </c>
      <c r="AB51" s="168">
        <v>0.001824537037037037</v>
      </c>
      <c r="AC51" s="247">
        <f t="shared" si="2"/>
        <v>0.003500462962962963</v>
      </c>
      <c r="AD51" s="286"/>
      <c r="AE51" s="275"/>
    </row>
    <row r="52" spans="1:31" ht="18" customHeight="1">
      <c r="A52" s="232"/>
      <c r="B52" s="51"/>
      <c r="C52" s="248"/>
      <c r="D52" s="6"/>
      <c r="E52" s="6"/>
      <c r="F52" s="249"/>
      <c r="G52" s="249"/>
      <c r="H52" s="249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250"/>
      <c r="Z52" s="6"/>
      <c r="AA52" s="6"/>
      <c r="AB52" s="51"/>
      <c r="AC52" s="211"/>
      <c r="AD52" s="289"/>
      <c r="AE52" s="289"/>
    </row>
    <row r="53" spans="1:31" ht="18" customHeight="1">
      <c r="A53" s="232"/>
      <c r="B53" s="140"/>
      <c r="C53" s="54"/>
      <c r="D53" s="79" t="s">
        <v>190</v>
      </c>
      <c r="E53" s="141"/>
      <c r="F53" s="56"/>
      <c r="G53" s="56"/>
      <c r="H53" s="48"/>
      <c r="I53" s="55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3"/>
      <c r="Z53" s="62"/>
      <c r="AA53" s="142"/>
      <c r="AB53" s="142"/>
      <c r="AC53" s="215"/>
      <c r="AD53" s="289"/>
      <c r="AE53" s="289"/>
    </row>
    <row r="54" spans="1:31" ht="18" customHeight="1">
      <c r="A54" s="232"/>
      <c r="B54" s="140"/>
      <c r="C54" s="54"/>
      <c r="D54" s="79"/>
      <c r="E54" s="141"/>
      <c r="F54" s="56"/>
      <c r="G54" s="56"/>
      <c r="H54" s="48"/>
      <c r="I54" s="55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3"/>
      <c r="Z54" s="62"/>
      <c r="AA54" s="142"/>
      <c r="AB54" s="142"/>
      <c r="AC54" s="215"/>
      <c r="AD54" s="289" t="s">
        <v>188</v>
      </c>
      <c r="AE54" s="289"/>
    </row>
    <row r="55" spans="1:31" ht="18" customHeight="1">
      <c r="A55" s="229">
        <v>1</v>
      </c>
      <c r="B55" s="124">
        <v>4</v>
      </c>
      <c r="C55" s="65"/>
      <c r="D55" s="125">
        <v>57071</v>
      </c>
      <c r="E55" s="126" t="s">
        <v>140</v>
      </c>
      <c r="F55" s="127" t="s">
        <v>67</v>
      </c>
      <c r="G55" s="127">
        <v>91</v>
      </c>
      <c r="H55" s="37">
        <v>3</v>
      </c>
      <c r="I55" s="125" t="s">
        <v>138</v>
      </c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66"/>
      <c r="Z55" s="29"/>
      <c r="AA55" s="128">
        <v>0.0012960648148148148</v>
      </c>
      <c r="AB55" s="128">
        <v>0.0012796296296296297</v>
      </c>
      <c r="AC55" s="212">
        <f>SUM(AB55+AA55)</f>
        <v>0.0025756944444444447</v>
      </c>
      <c r="AD55" s="283">
        <v>75</v>
      </c>
      <c r="AE55" s="272"/>
    </row>
    <row r="56" spans="1:31" ht="18" customHeight="1">
      <c r="A56" s="230">
        <v>2</v>
      </c>
      <c r="B56" s="129">
        <v>5</v>
      </c>
      <c r="C56" s="67"/>
      <c r="D56" s="30">
        <v>108033</v>
      </c>
      <c r="E56" s="31" t="s">
        <v>136</v>
      </c>
      <c r="F56" s="32" t="s">
        <v>125</v>
      </c>
      <c r="G56" s="32">
        <v>92</v>
      </c>
      <c r="H56" s="32">
        <v>0</v>
      </c>
      <c r="I56" s="30" t="s">
        <v>53</v>
      </c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130"/>
      <c r="Z56" s="30"/>
      <c r="AA56" s="131">
        <v>0.0013077546296296294</v>
      </c>
      <c r="AB56" s="131">
        <v>0.0013199074074074074</v>
      </c>
      <c r="AC56" s="213">
        <f>SUM(AB56+AA56)</f>
        <v>0.002627662037037037</v>
      </c>
      <c r="AD56" s="284">
        <v>68</v>
      </c>
      <c r="AE56" s="273"/>
    </row>
    <row r="57" spans="1:31" ht="18" customHeight="1">
      <c r="A57" s="231">
        <v>4</v>
      </c>
      <c r="B57" s="133">
        <v>2</v>
      </c>
      <c r="C57" s="76"/>
      <c r="D57" s="33">
        <v>116018</v>
      </c>
      <c r="E57" s="41" t="s">
        <v>121</v>
      </c>
      <c r="F57" s="42" t="s">
        <v>125</v>
      </c>
      <c r="G57" s="42">
        <v>92</v>
      </c>
      <c r="H57" s="42">
        <v>0</v>
      </c>
      <c r="I57" s="33" t="s">
        <v>15</v>
      </c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137"/>
      <c r="Z57" s="33"/>
      <c r="AA57" s="138">
        <v>0.0016046296296296297</v>
      </c>
      <c r="AB57" s="138">
        <v>0.0017993055555555557</v>
      </c>
      <c r="AC57" s="214">
        <f>SUM(AB57+AA57)</f>
        <v>0.003403935185185185</v>
      </c>
      <c r="AD57" s="285">
        <v>62</v>
      </c>
      <c r="AE57" s="274"/>
    </row>
    <row r="58" spans="1:31" ht="18" customHeight="1">
      <c r="A58" s="234"/>
      <c r="B58" s="235"/>
      <c r="C58" s="236"/>
      <c r="D58" s="237"/>
      <c r="E58" s="238"/>
      <c r="F58" s="239"/>
      <c r="G58" s="239"/>
      <c r="H58" s="239"/>
      <c r="I58" s="237"/>
      <c r="J58" s="237"/>
      <c r="K58" s="237"/>
      <c r="L58" s="237"/>
      <c r="M58" s="237"/>
      <c r="N58" s="237"/>
      <c r="O58" s="237"/>
      <c r="P58" s="237"/>
      <c r="Q58" s="237"/>
      <c r="R58" s="237"/>
      <c r="S58" s="237"/>
      <c r="T58" s="237"/>
      <c r="U58" s="237"/>
      <c r="V58" s="237"/>
      <c r="W58" s="237"/>
      <c r="X58" s="237"/>
      <c r="Y58" s="240"/>
      <c r="Z58" s="237"/>
      <c r="AA58" s="241"/>
      <c r="AB58" s="241"/>
      <c r="AC58" s="242"/>
      <c r="AD58" s="276"/>
      <c r="AE58" s="276"/>
    </row>
    <row r="59" spans="1:31" ht="18">
      <c r="A59" s="232"/>
      <c r="B59" s="140"/>
      <c r="C59" s="54"/>
      <c r="D59" s="296" t="s">
        <v>189</v>
      </c>
      <c r="E59" s="60"/>
      <c r="F59" s="48"/>
      <c r="G59" s="48"/>
      <c r="H59" s="48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3"/>
      <c r="Z59" s="62"/>
      <c r="AA59" s="142"/>
      <c r="AB59" s="142"/>
      <c r="AC59" s="215"/>
      <c r="AD59" s="289"/>
      <c r="AE59" s="289"/>
    </row>
    <row r="61" spans="1:31" ht="18" customHeight="1">
      <c r="A61" s="297">
        <v>1</v>
      </c>
      <c r="B61" s="298">
        <v>1</v>
      </c>
      <c r="C61" s="299"/>
      <c r="D61" s="300">
        <v>57020</v>
      </c>
      <c r="E61" s="301" t="s">
        <v>139</v>
      </c>
      <c r="F61" s="302" t="s">
        <v>81</v>
      </c>
      <c r="G61" s="302">
        <v>94</v>
      </c>
      <c r="H61" s="303">
        <v>0</v>
      </c>
      <c r="I61" s="300" t="s">
        <v>138</v>
      </c>
      <c r="J61" s="304"/>
      <c r="K61" s="304"/>
      <c r="L61" s="304"/>
      <c r="M61" s="304"/>
      <c r="N61" s="304"/>
      <c r="O61" s="304"/>
      <c r="P61" s="304"/>
      <c r="Q61" s="304"/>
      <c r="R61" s="304"/>
      <c r="S61" s="304"/>
      <c r="T61" s="304"/>
      <c r="U61" s="304"/>
      <c r="V61" s="304"/>
      <c r="W61" s="304"/>
      <c r="X61" s="304"/>
      <c r="Y61" s="305"/>
      <c r="Z61" s="304"/>
      <c r="AA61" s="306">
        <v>0.0015636574074074075</v>
      </c>
      <c r="AB61" s="306">
        <v>0.0015483796296296296</v>
      </c>
      <c r="AC61" s="307">
        <f>SUM(AB61+AA61)</f>
        <v>0.0031120370370370373</v>
      </c>
      <c r="AD61" s="308">
        <v>75</v>
      </c>
      <c r="AE61" s="309"/>
    </row>
  </sheetData>
  <mergeCells count="2">
    <mergeCell ref="J4:N4"/>
    <mergeCell ref="O4:S4"/>
  </mergeCells>
  <printOptions/>
  <pageMargins left="0.75" right="0.75" top="1" bottom="1" header="0.4921259845" footer="0.4921259845"/>
  <pageSetup horizontalDpi="180" verticalDpi="180" orientation="portrait" paperSize="9" scale="65" r:id="rId1"/>
  <headerFooter alignWithMargins="0">
    <oddHeader>&amp;Lzávod č. 125, 126&amp;CMČR dorostu sprint, 10 ČPŽ, MČRD družstev&amp;RŽimrovice 10.09.2005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115"/>
  <sheetViews>
    <sheetView view="pageBreakPreview" zoomScale="75" zoomScaleNormal="80" zoomScaleSheetLayoutView="75" workbookViewId="0" topLeftCell="A1">
      <pane xSplit="5" ySplit="3" topLeftCell="F13" activePane="bottomRight" state="frozen"/>
      <selection pane="topLeft" activeCell="K3" sqref="K3"/>
      <selection pane="topRight" activeCell="K3" sqref="K3"/>
      <selection pane="bottomLeft" activeCell="K3" sqref="K3"/>
      <selection pane="bottomRight" activeCell="D31" sqref="D31:H31"/>
    </sheetView>
  </sheetViews>
  <sheetFormatPr defaultColWidth="9.00390625" defaultRowHeight="12.75"/>
  <cols>
    <col min="1" max="1" width="5.125" style="18" customWidth="1"/>
    <col min="2" max="2" width="1.25" style="112" customWidth="1"/>
    <col min="3" max="3" width="6.25390625" style="10" hidden="1" customWidth="1"/>
    <col min="4" max="4" width="11.25390625" style="1" customWidth="1"/>
    <col min="5" max="5" width="24.375" style="1" customWidth="1"/>
    <col min="6" max="6" width="8.75390625" style="2" customWidth="1"/>
    <col min="7" max="7" width="9.375" style="2" customWidth="1"/>
    <col min="8" max="8" width="5.375" style="2" customWidth="1"/>
    <col min="9" max="9" width="15.875" style="8" customWidth="1"/>
    <col min="10" max="18" width="4.25390625" style="1" hidden="1" customWidth="1"/>
    <col min="19" max="19" width="4.25390625" style="6" hidden="1" customWidth="1"/>
    <col min="20" max="22" width="4.75390625" style="6" hidden="1" customWidth="1"/>
    <col min="23" max="24" width="4.75390625" style="1" hidden="1" customWidth="1"/>
    <col min="25" max="25" width="0.875" style="7" hidden="1" customWidth="1"/>
    <col min="26" max="26" width="0.12890625" style="1" customWidth="1"/>
    <col min="27" max="28" width="10.375" style="1" bestFit="1" customWidth="1"/>
    <col min="29" max="29" width="10.375" style="209" bestFit="1" customWidth="1"/>
    <col min="30" max="30" width="6.125" style="2" customWidth="1"/>
    <col min="31" max="31" width="5.375" style="2" customWidth="1"/>
    <col min="32" max="32" width="5.75390625" style="1" customWidth="1"/>
  </cols>
  <sheetData>
    <row r="1" ht="18.75">
      <c r="B1" s="111" t="s">
        <v>72</v>
      </c>
    </row>
    <row r="2" spans="10:19" ht="23.25" customHeight="1" thickBot="1">
      <c r="J2" s="271" t="s">
        <v>38</v>
      </c>
      <c r="K2" s="271"/>
      <c r="L2" s="271"/>
      <c r="M2" s="271"/>
      <c r="N2" s="271"/>
      <c r="O2" s="271" t="s">
        <v>27</v>
      </c>
      <c r="P2" s="271"/>
      <c r="Q2" s="271"/>
      <c r="R2" s="271"/>
      <c r="S2" s="271"/>
    </row>
    <row r="3" spans="1:31" ht="60" customHeight="1" thickBot="1">
      <c r="A3" s="217" t="s">
        <v>159</v>
      </c>
      <c r="B3" s="123"/>
      <c r="C3" s="116" t="s">
        <v>0</v>
      </c>
      <c r="D3" s="117" t="s">
        <v>6</v>
      </c>
      <c r="E3" s="117" t="s">
        <v>1</v>
      </c>
      <c r="F3" s="117" t="s">
        <v>75</v>
      </c>
      <c r="G3" s="117" t="s">
        <v>2</v>
      </c>
      <c r="H3" s="117" t="s">
        <v>3</v>
      </c>
      <c r="I3" s="118" t="s">
        <v>4</v>
      </c>
      <c r="J3" s="117" t="s">
        <v>29</v>
      </c>
      <c r="K3" s="117" t="s">
        <v>30</v>
      </c>
      <c r="L3" s="117" t="s">
        <v>45</v>
      </c>
      <c r="M3" s="117" t="s">
        <v>46</v>
      </c>
      <c r="N3" s="117" t="s">
        <v>31</v>
      </c>
      <c r="O3" s="117" t="s">
        <v>29</v>
      </c>
      <c r="P3" s="117" t="s">
        <v>30</v>
      </c>
      <c r="Q3" s="117" t="s">
        <v>37</v>
      </c>
      <c r="R3" s="117" t="s">
        <v>46</v>
      </c>
      <c r="S3" s="117" t="s">
        <v>47</v>
      </c>
      <c r="T3" s="117" t="s">
        <v>12</v>
      </c>
      <c r="U3" s="117" t="s">
        <v>17</v>
      </c>
      <c r="V3" s="117" t="s">
        <v>48</v>
      </c>
      <c r="W3" s="117" t="s">
        <v>49</v>
      </c>
      <c r="X3" s="117" t="s">
        <v>50</v>
      </c>
      <c r="Y3" s="119" t="s">
        <v>5</v>
      </c>
      <c r="Z3" s="120" t="s">
        <v>39</v>
      </c>
      <c r="AA3" s="117" t="s">
        <v>161</v>
      </c>
      <c r="AB3" s="121" t="s">
        <v>162</v>
      </c>
      <c r="AC3" s="210" t="s">
        <v>163</v>
      </c>
      <c r="AD3" s="121" t="s">
        <v>164</v>
      </c>
      <c r="AE3" s="122" t="s">
        <v>164</v>
      </c>
    </row>
    <row r="4" spans="2:27" ht="6" customHeight="1">
      <c r="B4" s="113"/>
      <c r="C4" s="44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45"/>
      <c r="Z4" s="46"/>
      <c r="AA4" s="6"/>
    </row>
    <row r="5" spans="1:32" ht="21.75" customHeight="1">
      <c r="A5" s="211"/>
      <c r="B5" s="114"/>
      <c r="C5" s="54"/>
      <c r="D5" s="79" t="s">
        <v>170</v>
      </c>
      <c r="E5" s="60"/>
      <c r="F5" s="48"/>
      <c r="G5" s="48"/>
      <c r="H5" s="48"/>
      <c r="I5" s="61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3"/>
      <c r="Z5" s="62"/>
      <c r="AA5" s="55"/>
      <c r="AB5" s="51"/>
      <c r="AC5" s="211"/>
      <c r="AD5" s="9"/>
      <c r="AE5" s="9"/>
      <c r="AF5"/>
    </row>
    <row r="6" spans="1:32" ht="12.75" customHeight="1">
      <c r="A6" s="211"/>
      <c r="B6" s="114"/>
      <c r="C6" s="54"/>
      <c r="D6" s="62"/>
      <c r="E6" s="60"/>
      <c r="F6" s="48"/>
      <c r="G6" s="48"/>
      <c r="H6" s="48"/>
      <c r="I6" s="61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3"/>
      <c r="Z6" s="62"/>
      <c r="AA6" s="55"/>
      <c r="AB6" s="51"/>
      <c r="AC6" s="211"/>
      <c r="AD6" s="9"/>
      <c r="AE6" s="9"/>
      <c r="AF6"/>
    </row>
    <row r="7" spans="1:32" ht="18" customHeight="1">
      <c r="A7" s="34">
        <v>1</v>
      </c>
      <c r="B7" s="149">
        <v>76</v>
      </c>
      <c r="C7" s="65"/>
      <c r="D7" s="125">
        <v>80005</v>
      </c>
      <c r="E7" s="125" t="s">
        <v>132</v>
      </c>
      <c r="F7" s="127" t="s">
        <v>68</v>
      </c>
      <c r="G7" s="127">
        <v>89</v>
      </c>
      <c r="H7" s="127">
        <v>2</v>
      </c>
      <c r="I7" s="150" t="s">
        <v>133</v>
      </c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2"/>
      <c r="Z7" s="151"/>
      <c r="AA7" s="128">
        <v>0.0009918981481481482</v>
      </c>
      <c r="AB7" s="128">
        <v>0.000997222222222222</v>
      </c>
      <c r="AC7" s="212">
        <f aca="true" t="shared" si="0" ref="AC7:AC48">SUM(AB7+AA7)</f>
        <v>0.0019891203703703703</v>
      </c>
      <c r="AD7" s="283"/>
      <c r="AE7" s="273">
        <v>123</v>
      </c>
      <c r="AF7"/>
    </row>
    <row r="8" spans="1:32" ht="18" customHeight="1">
      <c r="A8" s="38">
        <v>2</v>
      </c>
      <c r="B8" s="153">
        <v>80</v>
      </c>
      <c r="C8" s="67">
        <v>45</v>
      </c>
      <c r="D8" s="30">
        <v>119040</v>
      </c>
      <c r="E8" s="31" t="s">
        <v>13</v>
      </c>
      <c r="F8" s="32"/>
      <c r="G8" s="32">
        <v>71</v>
      </c>
      <c r="H8" s="32">
        <v>1</v>
      </c>
      <c r="I8" s="49" t="s">
        <v>7</v>
      </c>
      <c r="J8" s="95">
        <v>2</v>
      </c>
      <c r="K8" s="95">
        <v>0</v>
      </c>
      <c r="L8" s="95">
        <v>2</v>
      </c>
      <c r="M8" s="95">
        <v>0</v>
      </c>
      <c r="N8" s="95">
        <v>0</v>
      </c>
      <c r="O8" s="95">
        <v>1</v>
      </c>
      <c r="P8" s="95">
        <v>2</v>
      </c>
      <c r="Q8" s="95">
        <v>2</v>
      </c>
      <c r="R8" s="95">
        <v>0</v>
      </c>
      <c r="S8" s="95">
        <v>0</v>
      </c>
      <c r="T8" s="95">
        <f>MIN(J8:K8)</f>
        <v>0</v>
      </c>
      <c r="U8" s="95">
        <f>MIN(M8:N8)</f>
        <v>0</v>
      </c>
      <c r="V8" s="95">
        <f>MIN(T8,U8)</f>
        <v>0</v>
      </c>
      <c r="W8" s="95">
        <f>MIN(O8:R8)</f>
        <v>0</v>
      </c>
      <c r="X8" s="95">
        <f>MIN(J8:N8)</f>
        <v>0</v>
      </c>
      <c r="Y8" s="107">
        <f>L8+S8+SUM(J8:K8,M8:N8,O8:R8)-V8-W8</f>
        <v>9</v>
      </c>
      <c r="Z8" s="95">
        <f>SUM(J8:N8)</f>
        <v>4</v>
      </c>
      <c r="AA8" s="131">
        <v>0.0009984953703703703</v>
      </c>
      <c r="AB8" s="131">
        <v>0.0010082175925925925</v>
      </c>
      <c r="AC8" s="213">
        <f t="shared" si="0"/>
        <v>0.0020067129629629627</v>
      </c>
      <c r="AD8" s="284"/>
      <c r="AE8" s="273">
        <v>113</v>
      </c>
      <c r="AF8"/>
    </row>
    <row r="9" spans="1:32" ht="18" customHeight="1">
      <c r="A9" s="38">
        <v>3</v>
      </c>
      <c r="B9" s="154">
        <v>74</v>
      </c>
      <c r="C9" s="67">
        <f>1+C8</f>
        <v>46</v>
      </c>
      <c r="D9" s="30">
        <v>60007</v>
      </c>
      <c r="E9" s="31" t="s">
        <v>97</v>
      </c>
      <c r="F9" s="32" t="s">
        <v>69</v>
      </c>
      <c r="G9" s="32">
        <v>87</v>
      </c>
      <c r="H9" s="68">
        <v>2</v>
      </c>
      <c r="I9" s="49" t="s">
        <v>14</v>
      </c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107"/>
      <c r="Z9" s="95"/>
      <c r="AA9" s="131">
        <v>0.0010037037037037037</v>
      </c>
      <c r="AB9" s="131">
        <v>0.0010145833333333333</v>
      </c>
      <c r="AC9" s="213">
        <f t="shared" si="0"/>
        <v>0.002018287037037037</v>
      </c>
      <c r="AD9" s="284"/>
      <c r="AE9" s="273">
        <v>103</v>
      </c>
      <c r="AF9"/>
    </row>
    <row r="10" spans="1:32" ht="18" customHeight="1">
      <c r="A10" s="38">
        <v>4</v>
      </c>
      <c r="B10" s="153">
        <v>82</v>
      </c>
      <c r="C10" s="67">
        <v>33</v>
      </c>
      <c r="D10" s="30">
        <v>119129</v>
      </c>
      <c r="E10" s="31" t="s">
        <v>26</v>
      </c>
      <c r="F10" s="32"/>
      <c r="G10" s="32">
        <v>86</v>
      </c>
      <c r="H10" s="32">
        <v>1</v>
      </c>
      <c r="I10" s="49" t="s">
        <v>7</v>
      </c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107"/>
      <c r="Z10" s="95"/>
      <c r="AA10" s="131">
        <v>0.001001273148148148</v>
      </c>
      <c r="AB10" s="131">
        <v>0.001017361111111111</v>
      </c>
      <c r="AC10" s="213">
        <f t="shared" si="0"/>
        <v>0.002018634259259259</v>
      </c>
      <c r="AD10" s="284"/>
      <c r="AE10" s="273">
        <v>93</v>
      </c>
      <c r="AF10"/>
    </row>
    <row r="11" spans="1:32" ht="18" customHeight="1">
      <c r="A11" s="38">
        <v>5</v>
      </c>
      <c r="B11" s="155">
        <v>75</v>
      </c>
      <c r="C11" s="67">
        <v>40</v>
      </c>
      <c r="D11" s="30">
        <v>119003</v>
      </c>
      <c r="E11" s="31" t="s">
        <v>55</v>
      </c>
      <c r="F11" s="32" t="s">
        <v>68</v>
      </c>
      <c r="G11" s="32">
        <v>89</v>
      </c>
      <c r="H11" s="32">
        <v>2</v>
      </c>
      <c r="I11" s="49" t="s">
        <v>7</v>
      </c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107"/>
      <c r="Z11" s="95"/>
      <c r="AA11" s="131">
        <v>0.0009903935185185185</v>
      </c>
      <c r="AB11" s="131">
        <v>0.0010354166666666667</v>
      </c>
      <c r="AC11" s="213">
        <f t="shared" si="0"/>
        <v>0.002025810185185185</v>
      </c>
      <c r="AD11" s="284"/>
      <c r="AE11" s="273">
        <v>83</v>
      </c>
      <c r="AF11"/>
    </row>
    <row r="12" spans="1:32" ht="18" customHeight="1">
      <c r="A12" s="38">
        <v>6</v>
      </c>
      <c r="B12" s="154">
        <v>72</v>
      </c>
      <c r="C12" s="67">
        <f>1+C10</f>
        <v>34</v>
      </c>
      <c r="D12" s="30">
        <v>26007</v>
      </c>
      <c r="E12" s="31" t="s">
        <v>113</v>
      </c>
      <c r="F12" s="32" t="s">
        <v>69</v>
      </c>
      <c r="G12" s="32">
        <v>88</v>
      </c>
      <c r="H12" s="68">
        <v>2</v>
      </c>
      <c r="I12" s="49" t="s">
        <v>114</v>
      </c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107"/>
      <c r="Z12" s="95"/>
      <c r="AA12" s="131">
        <v>0.0010129629629629631</v>
      </c>
      <c r="AB12" s="131">
        <v>0.0010181712962962963</v>
      </c>
      <c r="AC12" s="213">
        <f t="shared" si="0"/>
        <v>0.0020311342592592594</v>
      </c>
      <c r="AD12" s="284"/>
      <c r="AE12" s="273">
        <v>73</v>
      </c>
      <c r="AF12"/>
    </row>
    <row r="13" spans="1:32" ht="18" customHeight="1">
      <c r="A13" s="38">
        <v>7</v>
      </c>
      <c r="B13" s="155">
        <v>71</v>
      </c>
      <c r="C13" s="67"/>
      <c r="D13" s="30">
        <v>112023</v>
      </c>
      <c r="E13" s="31" t="s">
        <v>150</v>
      </c>
      <c r="F13" s="32" t="s">
        <v>69</v>
      </c>
      <c r="G13" s="32">
        <v>88</v>
      </c>
      <c r="H13" s="32">
        <v>2</v>
      </c>
      <c r="I13" s="49" t="s">
        <v>10</v>
      </c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107"/>
      <c r="Z13" s="95"/>
      <c r="AA13" s="131">
        <v>0.0010129629629629631</v>
      </c>
      <c r="AB13" s="131">
        <v>0.0010181712962962963</v>
      </c>
      <c r="AC13" s="213">
        <f t="shared" si="0"/>
        <v>0.0020311342592592594</v>
      </c>
      <c r="AD13" s="284"/>
      <c r="AE13" s="273">
        <v>68</v>
      </c>
      <c r="AF13"/>
    </row>
    <row r="14" spans="1:32" ht="18" customHeight="1">
      <c r="A14" s="38">
        <v>8</v>
      </c>
      <c r="B14" s="155">
        <v>77</v>
      </c>
      <c r="C14" s="67">
        <f>1+C13</f>
        <v>1</v>
      </c>
      <c r="D14" s="30">
        <v>119071</v>
      </c>
      <c r="E14" s="31" t="s">
        <v>24</v>
      </c>
      <c r="F14" s="32" t="s">
        <v>69</v>
      </c>
      <c r="G14" s="32">
        <v>88</v>
      </c>
      <c r="H14" s="32">
        <v>1</v>
      </c>
      <c r="I14" s="49" t="s">
        <v>7</v>
      </c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107"/>
      <c r="Z14" s="95"/>
      <c r="AA14" s="131">
        <v>0.0010072916666666665</v>
      </c>
      <c r="AB14" s="131">
        <v>0.0010254629629629628</v>
      </c>
      <c r="AC14" s="213">
        <f t="shared" si="0"/>
        <v>0.002032754629629629</v>
      </c>
      <c r="AD14" s="284"/>
      <c r="AE14" s="273">
        <v>63</v>
      </c>
      <c r="AF14"/>
    </row>
    <row r="15" spans="1:32" ht="18" customHeight="1">
      <c r="A15" s="38">
        <v>9</v>
      </c>
      <c r="B15" s="154">
        <v>70</v>
      </c>
      <c r="C15" s="67"/>
      <c r="D15" s="30">
        <v>119052</v>
      </c>
      <c r="E15" s="31" t="s">
        <v>57</v>
      </c>
      <c r="F15" s="32" t="s">
        <v>69</v>
      </c>
      <c r="G15" s="32">
        <v>88</v>
      </c>
      <c r="H15" s="32">
        <v>2</v>
      </c>
      <c r="I15" s="49" t="s">
        <v>7</v>
      </c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107"/>
      <c r="Z15" s="95"/>
      <c r="AA15" s="131">
        <v>0.001010763888888889</v>
      </c>
      <c r="AB15" s="131">
        <v>0.0010240740740740742</v>
      </c>
      <c r="AC15" s="213">
        <f t="shared" si="0"/>
        <v>0.002034837962962963</v>
      </c>
      <c r="AD15" s="284"/>
      <c r="AE15" s="273">
        <v>58</v>
      </c>
      <c r="AF15"/>
    </row>
    <row r="16" spans="1:32" ht="18" customHeight="1">
      <c r="A16" s="38">
        <v>10</v>
      </c>
      <c r="B16" s="155">
        <v>73</v>
      </c>
      <c r="C16" s="67">
        <f>1+C15</f>
        <v>1</v>
      </c>
      <c r="D16" s="70">
        <v>39041</v>
      </c>
      <c r="E16" s="71" t="s">
        <v>54</v>
      </c>
      <c r="F16" s="68" t="s">
        <v>69</v>
      </c>
      <c r="G16" s="68">
        <v>87</v>
      </c>
      <c r="H16" s="68">
        <v>2</v>
      </c>
      <c r="I16" s="69" t="s">
        <v>93</v>
      </c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107"/>
      <c r="Z16" s="95"/>
      <c r="AA16" s="131">
        <v>0.0010174768518518519</v>
      </c>
      <c r="AB16" s="131">
        <v>0.0010206018518518517</v>
      </c>
      <c r="AC16" s="213">
        <f t="shared" si="0"/>
        <v>0.0020380787037037034</v>
      </c>
      <c r="AD16" s="284"/>
      <c r="AE16" s="273">
        <v>53</v>
      </c>
      <c r="AF16"/>
    </row>
    <row r="17" spans="1:32" ht="18" customHeight="1">
      <c r="A17" s="38">
        <v>11</v>
      </c>
      <c r="B17" s="154">
        <v>52</v>
      </c>
      <c r="C17" s="67"/>
      <c r="D17" s="30">
        <v>133007</v>
      </c>
      <c r="E17" s="31" t="s">
        <v>85</v>
      </c>
      <c r="F17" s="32" t="s">
        <v>69</v>
      </c>
      <c r="G17" s="32">
        <v>88</v>
      </c>
      <c r="H17" s="68">
        <v>3</v>
      </c>
      <c r="I17" s="49" t="s">
        <v>86</v>
      </c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107"/>
      <c r="Z17" s="95"/>
      <c r="AA17" s="131">
        <v>0.0010256944444444445</v>
      </c>
      <c r="AB17" s="131">
        <v>0.0010153935185185186</v>
      </c>
      <c r="AC17" s="213">
        <f t="shared" si="0"/>
        <v>0.0020410879629629633</v>
      </c>
      <c r="AD17" s="284"/>
      <c r="AE17" s="273">
        <v>48</v>
      </c>
      <c r="AF17"/>
    </row>
    <row r="18" spans="1:32" ht="18" customHeight="1">
      <c r="A18" s="38">
        <v>12</v>
      </c>
      <c r="B18" s="155">
        <v>79</v>
      </c>
      <c r="C18" s="67">
        <v>38</v>
      </c>
      <c r="D18" s="30">
        <v>119047</v>
      </c>
      <c r="E18" s="31" t="s">
        <v>23</v>
      </c>
      <c r="F18" s="32"/>
      <c r="G18" s="32">
        <v>85</v>
      </c>
      <c r="H18" s="32">
        <v>1</v>
      </c>
      <c r="I18" s="49" t="s">
        <v>7</v>
      </c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107"/>
      <c r="Z18" s="95"/>
      <c r="AA18" s="131">
        <v>0.0010230324074074074</v>
      </c>
      <c r="AB18" s="131">
        <v>0.0010484953703703704</v>
      </c>
      <c r="AC18" s="213">
        <f t="shared" si="0"/>
        <v>0.002071527777777778</v>
      </c>
      <c r="AD18" s="284"/>
      <c r="AE18" s="273">
        <v>43</v>
      </c>
      <c r="AF18"/>
    </row>
    <row r="19" spans="1:32" ht="18" customHeight="1">
      <c r="A19" s="38">
        <v>13</v>
      </c>
      <c r="B19" s="155">
        <v>67</v>
      </c>
      <c r="C19" s="67">
        <f>1+C18</f>
        <v>39</v>
      </c>
      <c r="D19" s="30">
        <v>100126</v>
      </c>
      <c r="E19" s="71" t="s">
        <v>56</v>
      </c>
      <c r="F19" s="68" t="s">
        <v>68</v>
      </c>
      <c r="G19" s="68">
        <v>89</v>
      </c>
      <c r="H19" s="68">
        <v>3</v>
      </c>
      <c r="I19" s="69" t="s">
        <v>94</v>
      </c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107"/>
      <c r="Z19" s="95"/>
      <c r="AA19" s="131">
        <v>0.0010444444444444444</v>
      </c>
      <c r="AB19" s="131">
        <v>0.001058101851851852</v>
      </c>
      <c r="AC19" s="213">
        <f t="shared" si="0"/>
        <v>0.0021025462962962964</v>
      </c>
      <c r="AD19" s="284"/>
      <c r="AE19" s="273">
        <v>38</v>
      </c>
      <c r="AF19"/>
    </row>
    <row r="20" spans="1:32" ht="18" customHeight="1">
      <c r="A20" s="38">
        <v>14</v>
      </c>
      <c r="B20" s="155">
        <v>83</v>
      </c>
      <c r="C20" s="67"/>
      <c r="D20" s="30">
        <v>121067</v>
      </c>
      <c r="E20" s="31" t="s">
        <v>146</v>
      </c>
      <c r="F20" s="32"/>
      <c r="G20" s="32">
        <v>86</v>
      </c>
      <c r="H20" s="32">
        <v>1</v>
      </c>
      <c r="I20" s="49" t="s">
        <v>143</v>
      </c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107"/>
      <c r="Z20" s="95"/>
      <c r="AA20" s="131">
        <v>0.001048148148148148</v>
      </c>
      <c r="AB20" s="131">
        <v>0.0010549768518518519</v>
      </c>
      <c r="AC20" s="213">
        <f t="shared" si="0"/>
        <v>0.002103125</v>
      </c>
      <c r="AD20" s="284"/>
      <c r="AE20" s="273">
        <v>33</v>
      </c>
      <c r="AF20"/>
    </row>
    <row r="21" spans="1:32" ht="18" customHeight="1">
      <c r="A21" s="38">
        <v>15</v>
      </c>
      <c r="B21" s="155">
        <v>69</v>
      </c>
      <c r="C21" s="67">
        <f>1+C20</f>
        <v>1</v>
      </c>
      <c r="D21" s="30">
        <v>60034</v>
      </c>
      <c r="E21" s="71" t="s">
        <v>98</v>
      </c>
      <c r="F21" s="68" t="s">
        <v>68</v>
      </c>
      <c r="G21" s="68">
        <v>90</v>
      </c>
      <c r="H21" s="68">
        <v>2</v>
      </c>
      <c r="I21" s="49" t="s">
        <v>14</v>
      </c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107"/>
      <c r="Z21" s="95"/>
      <c r="AA21" s="131">
        <v>0.001058101851851852</v>
      </c>
      <c r="AB21" s="131">
        <v>0.0010769675925925927</v>
      </c>
      <c r="AC21" s="213">
        <f t="shared" si="0"/>
        <v>0.0021350694444444446</v>
      </c>
      <c r="AD21" s="284"/>
      <c r="AE21" s="273">
        <v>28</v>
      </c>
      <c r="AF21"/>
    </row>
    <row r="22" spans="1:32" ht="18" customHeight="1">
      <c r="A22" s="38">
        <v>16</v>
      </c>
      <c r="B22" s="155">
        <v>51</v>
      </c>
      <c r="C22" s="67"/>
      <c r="D22" s="30">
        <v>133003</v>
      </c>
      <c r="E22" s="31" t="s">
        <v>87</v>
      </c>
      <c r="F22" s="32" t="s">
        <v>69</v>
      </c>
      <c r="G22" s="32">
        <v>88</v>
      </c>
      <c r="H22" s="68">
        <v>3</v>
      </c>
      <c r="I22" s="49" t="s">
        <v>86</v>
      </c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107"/>
      <c r="Z22" s="95"/>
      <c r="AA22" s="131">
        <v>0.0010703703703703702</v>
      </c>
      <c r="AB22" s="131">
        <v>0.0010847222222222222</v>
      </c>
      <c r="AC22" s="213">
        <f t="shared" si="0"/>
        <v>0.002155092592592592</v>
      </c>
      <c r="AD22" s="284"/>
      <c r="AE22" s="273">
        <v>23</v>
      </c>
      <c r="AF22"/>
    </row>
    <row r="23" spans="1:32" ht="18" customHeight="1">
      <c r="A23" s="38">
        <v>17</v>
      </c>
      <c r="B23" s="154">
        <v>68</v>
      </c>
      <c r="C23" s="67">
        <f>1+C22</f>
        <v>1</v>
      </c>
      <c r="D23" s="70">
        <v>119120</v>
      </c>
      <c r="E23" s="71" t="s">
        <v>80</v>
      </c>
      <c r="F23" s="68" t="s">
        <v>68</v>
      </c>
      <c r="G23" s="68">
        <v>89</v>
      </c>
      <c r="H23" s="68">
        <v>2</v>
      </c>
      <c r="I23" s="69" t="s">
        <v>7</v>
      </c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8"/>
      <c r="Z23" s="105"/>
      <c r="AA23" s="131">
        <v>0.001085300925925926</v>
      </c>
      <c r="AB23" s="131">
        <v>0.0010898148148148147</v>
      </c>
      <c r="AC23" s="213">
        <f t="shared" si="0"/>
        <v>0.0021751157407407405</v>
      </c>
      <c r="AD23" s="284"/>
      <c r="AE23" s="273">
        <v>22</v>
      </c>
      <c r="AF23"/>
    </row>
    <row r="24" spans="1:32" ht="18" customHeight="1">
      <c r="A24" s="38">
        <v>18</v>
      </c>
      <c r="B24" s="155">
        <v>63</v>
      </c>
      <c r="C24" s="67">
        <v>1</v>
      </c>
      <c r="D24" s="70">
        <v>103003</v>
      </c>
      <c r="E24" s="71" t="s">
        <v>128</v>
      </c>
      <c r="F24" s="68" t="s">
        <v>69</v>
      </c>
      <c r="G24" s="68">
        <v>87</v>
      </c>
      <c r="H24" s="68">
        <v>2</v>
      </c>
      <c r="I24" s="69" t="s">
        <v>129</v>
      </c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107"/>
      <c r="Z24" s="95"/>
      <c r="AA24" s="131">
        <v>0.0010982638888888889</v>
      </c>
      <c r="AB24" s="131">
        <v>0.0011046296296296297</v>
      </c>
      <c r="AC24" s="213">
        <f t="shared" si="0"/>
        <v>0.0022028935185185185</v>
      </c>
      <c r="AD24" s="284"/>
      <c r="AE24" s="273">
        <v>21</v>
      </c>
      <c r="AF24"/>
    </row>
    <row r="25" spans="1:32" ht="18" customHeight="1">
      <c r="A25" s="38">
        <v>19</v>
      </c>
      <c r="B25" s="155">
        <v>65</v>
      </c>
      <c r="C25" s="67"/>
      <c r="D25" s="70">
        <v>108023</v>
      </c>
      <c r="E25" s="70" t="s">
        <v>134</v>
      </c>
      <c r="F25" s="68" t="s">
        <v>68</v>
      </c>
      <c r="G25" s="68">
        <v>90</v>
      </c>
      <c r="H25" s="68">
        <v>3</v>
      </c>
      <c r="I25" s="69" t="s">
        <v>53</v>
      </c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107"/>
      <c r="Z25" s="95"/>
      <c r="AA25" s="131">
        <v>0.0010936342592592593</v>
      </c>
      <c r="AB25" s="131">
        <v>0.0011166666666666666</v>
      </c>
      <c r="AC25" s="213">
        <f t="shared" si="0"/>
        <v>0.002210300925925926</v>
      </c>
      <c r="AD25" s="284"/>
      <c r="AE25" s="273">
        <v>20</v>
      </c>
      <c r="AF25"/>
    </row>
    <row r="26" spans="1:32" ht="18" customHeight="1">
      <c r="A26" s="38">
        <v>20</v>
      </c>
      <c r="B26" s="154">
        <v>62</v>
      </c>
      <c r="C26" s="67">
        <f>1+C25</f>
        <v>1</v>
      </c>
      <c r="D26" s="30">
        <v>110550</v>
      </c>
      <c r="E26" s="31" t="s">
        <v>60</v>
      </c>
      <c r="F26" s="32" t="s">
        <v>68</v>
      </c>
      <c r="G26" s="32">
        <v>89</v>
      </c>
      <c r="H26" s="68">
        <v>3</v>
      </c>
      <c r="I26" s="69" t="s">
        <v>112</v>
      </c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107"/>
      <c r="Z26" s="95"/>
      <c r="AA26" s="131">
        <v>0.0010946759259259258</v>
      </c>
      <c r="AB26" s="131">
        <v>0.0011332175925925926</v>
      </c>
      <c r="AC26" s="213">
        <f t="shared" si="0"/>
        <v>0.0022278935185185184</v>
      </c>
      <c r="AD26" s="284"/>
      <c r="AE26" s="273">
        <v>19</v>
      </c>
      <c r="AF26"/>
    </row>
    <row r="27" spans="1:32" ht="18" customHeight="1">
      <c r="A27" s="38">
        <v>21</v>
      </c>
      <c r="B27" s="154">
        <v>54</v>
      </c>
      <c r="C27" s="67">
        <f>1+C26</f>
        <v>2</v>
      </c>
      <c r="D27" s="30">
        <v>63046</v>
      </c>
      <c r="E27" s="31" t="s">
        <v>92</v>
      </c>
      <c r="F27" s="32" t="s">
        <v>69</v>
      </c>
      <c r="G27" s="32">
        <v>98</v>
      </c>
      <c r="H27" s="68">
        <v>3</v>
      </c>
      <c r="I27" s="49" t="s">
        <v>90</v>
      </c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8"/>
      <c r="Z27" s="105"/>
      <c r="AA27" s="131">
        <v>0.0011065972222222224</v>
      </c>
      <c r="AB27" s="131">
        <v>0.0011309027777777778</v>
      </c>
      <c r="AC27" s="213">
        <f t="shared" si="0"/>
        <v>0.0022375</v>
      </c>
      <c r="AD27" s="284"/>
      <c r="AE27" s="273">
        <v>18</v>
      </c>
      <c r="AF27"/>
    </row>
    <row r="28" spans="1:32" ht="18" customHeight="1">
      <c r="A28" s="38">
        <v>22</v>
      </c>
      <c r="B28" s="154">
        <v>66</v>
      </c>
      <c r="C28" s="67">
        <f>1+C27</f>
        <v>3</v>
      </c>
      <c r="D28" s="73">
        <v>64031</v>
      </c>
      <c r="E28" s="74" t="s">
        <v>119</v>
      </c>
      <c r="F28" s="75" t="s">
        <v>68</v>
      </c>
      <c r="G28" s="75">
        <v>89</v>
      </c>
      <c r="H28" s="75">
        <v>3</v>
      </c>
      <c r="I28" s="69" t="s">
        <v>120</v>
      </c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7"/>
      <c r="Z28" s="95"/>
      <c r="AA28" s="131">
        <v>0.0011226851851851851</v>
      </c>
      <c r="AB28" s="131">
        <v>0.0011435185185185183</v>
      </c>
      <c r="AC28" s="213">
        <f t="shared" si="0"/>
        <v>0.0022662037037037034</v>
      </c>
      <c r="AD28" s="284"/>
      <c r="AE28" s="273">
        <v>17</v>
      </c>
      <c r="AF28"/>
    </row>
    <row r="29" spans="1:32" ht="18" customHeight="1">
      <c r="A29" s="38">
        <v>23</v>
      </c>
      <c r="B29" s="154">
        <v>64</v>
      </c>
      <c r="C29" s="67"/>
      <c r="D29" s="30">
        <v>112030</v>
      </c>
      <c r="E29" s="31" t="s">
        <v>151</v>
      </c>
      <c r="F29" s="32" t="s">
        <v>68</v>
      </c>
      <c r="G29" s="32">
        <v>90</v>
      </c>
      <c r="H29" s="32">
        <v>3</v>
      </c>
      <c r="I29" s="49" t="s">
        <v>10</v>
      </c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107"/>
      <c r="Z29" s="95"/>
      <c r="AA29" s="131">
        <v>0.0011282407407407406</v>
      </c>
      <c r="AB29" s="131">
        <v>0.0011422453703703703</v>
      </c>
      <c r="AC29" s="213">
        <f t="shared" si="0"/>
        <v>0.002270486111111111</v>
      </c>
      <c r="AD29" s="284"/>
      <c r="AE29" s="273">
        <v>16</v>
      </c>
      <c r="AF29"/>
    </row>
    <row r="30" spans="1:32" ht="18" customHeight="1">
      <c r="A30" s="38">
        <v>24</v>
      </c>
      <c r="B30" s="155">
        <v>39</v>
      </c>
      <c r="C30" s="67"/>
      <c r="D30" s="70">
        <v>108001</v>
      </c>
      <c r="E30" s="70" t="s">
        <v>135</v>
      </c>
      <c r="F30" s="68" t="s">
        <v>67</v>
      </c>
      <c r="G30" s="68">
        <v>91</v>
      </c>
      <c r="H30" s="68">
        <v>3</v>
      </c>
      <c r="I30" s="69" t="s">
        <v>53</v>
      </c>
      <c r="J30" s="95">
        <v>0</v>
      </c>
      <c r="K30" s="95">
        <v>0</v>
      </c>
      <c r="L30" s="95">
        <v>1</v>
      </c>
      <c r="M30" s="95">
        <v>0</v>
      </c>
      <c r="N30" s="95">
        <v>0</v>
      </c>
      <c r="O30" s="95">
        <v>0</v>
      </c>
      <c r="P30" s="95">
        <v>0</v>
      </c>
      <c r="Q30" s="95">
        <v>7</v>
      </c>
      <c r="R30" s="95">
        <v>4</v>
      </c>
      <c r="S30" s="95">
        <v>0</v>
      </c>
      <c r="T30" s="95">
        <f>MIN(J30:K30)</f>
        <v>0</v>
      </c>
      <c r="U30" s="95">
        <f>MIN(M30:N30)</f>
        <v>0</v>
      </c>
      <c r="V30" s="95">
        <f>MIN(T30,U30)</f>
        <v>0</v>
      </c>
      <c r="W30" s="95">
        <f>MIN(O30:R30)</f>
        <v>0</v>
      </c>
      <c r="X30" s="95">
        <f>MIN(J30:N30)</f>
        <v>0</v>
      </c>
      <c r="Y30" s="107">
        <f>L30+S30+SUM(J30:K30,M30:N30,O30:R30)-V30-W30</f>
        <v>12</v>
      </c>
      <c r="Z30" s="95">
        <f>SUM(J30:N30)</f>
        <v>1</v>
      </c>
      <c r="AA30" s="131">
        <v>0.001133564814814815</v>
      </c>
      <c r="AB30" s="131">
        <v>0.0011371527777777777</v>
      </c>
      <c r="AC30" s="213">
        <f t="shared" si="0"/>
        <v>0.0022707175925925924</v>
      </c>
      <c r="AD30" s="284"/>
      <c r="AE30" s="273">
        <v>15</v>
      </c>
      <c r="AF30"/>
    </row>
    <row r="31" spans="1:32" ht="18" customHeight="1">
      <c r="A31" s="38">
        <v>25</v>
      </c>
      <c r="B31" s="155">
        <v>46</v>
      </c>
      <c r="C31" s="67"/>
      <c r="D31" s="70">
        <v>103010</v>
      </c>
      <c r="E31" s="70" t="s">
        <v>130</v>
      </c>
      <c r="F31" s="68" t="s">
        <v>67</v>
      </c>
      <c r="G31" s="68">
        <v>92</v>
      </c>
      <c r="H31" s="68">
        <v>3</v>
      </c>
      <c r="I31" s="69" t="s">
        <v>129</v>
      </c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107"/>
      <c r="Z31" s="95"/>
      <c r="AA31" s="131">
        <v>0.0011430555555555554</v>
      </c>
      <c r="AB31" s="131">
        <v>0.001154513888888889</v>
      </c>
      <c r="AC31" s="213">
        <f t="shared" si="0"/>
        <v>0.002297569444444444</v>
      </c>
      <c r="AD31" s="284"/>
      <c r="AE31" s="273">
        <v>14</v>
      </c>
      <c r="AF31"/>
    </row>
    <row r="32" spans="1:32" ht="18" customHeight="1">
      <c r="A32" s="38">
        <v>26</v>
      </c>
      <c r="B32" s="154">
        <v>56</v>
      </c>
      <c r="C32" s="67">
        <f>1+C31</f>
        <v>1</v>
      </c>
      <c r="D32" s="70">
        <v>113242</v>
      </c>
      <c r="E32" s="71" t="s">
        <v>100</v>
      </c>
      <c r="F32" s="68" t="s">
        <v>69</v>
      </c>
      <c r="G32" s="68">
        <v>87</v>
      </c>
      <c r="H32" s="68">
        <v>3</v>
      </c>
      <c r="I32" s="69" t="s">
        <v>101</v>
      </c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107"/>
      <c r="Z32" s="95"/>
      <c r="AA32" s="131">
        <v>0.0011447916666666666</v>
      </c>
      <c r="AB32" s="131">
        <v>0.0011731481481481482</v>
      </c>
      <c r="AC32" s="213">
        <f t="shared" si="0"/>
        <v>0.0023179398148148148</v>
      </c>
      <c r="AD32" s="284"/>
      <c r="AE32" s="273">
        <v>13</v>
      </c>
      <c r="AF32"/>
    </row>
    <row r="33" spans="1:32" ht="18" customHeight="1">
      <c r="A33" s="38">
        <v>27</v>
      </c>
      <c r="B33" s="155">
        <v>44</v>
      </c>
      <c r="C33" s="67">
        <f>1+C32</f>
        <v>2</v>
      </c>
      <c r="D33" s="30">
        <v>133044</v>
      </c>
      <c r="E33" s="31" t="s">
        <v>88</v>
      </c>
      <c r="F33" s="32" t="s">
        <v>67</v>
      </c>
      <c r="G33" s="32">
        <v>92</v>
      </c>
      <c r="H33" s="68">
        <v>3</v>
      </c>
      <c r="I33" s="69" t="s">
        <v>86</v>
      </c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107"/>
      <c r="Z33" s="95"/>
      <c r="AA33" s="131">
        <v>0.0011600694444444445</v>
      </c>
      <c r="AB33" s="131">
        <v>0.0011721064814814814</v>
      </c>
      <c r="AC33" s="213">
        <f t="shared" si="0"/>
        <v>0.002332175925925926</v>
      </c>
      <c r="AD33" s="284"/>
      <c r="AE33" s="273">
        <v>12</v>
      </c>
      <c r="AF33"/>
    </row>
    <row r="34" spans="1:32" ht="18" customHeight="1">
      <c r="A34" s="38">
        <v>28</v>
      </c>
      <c r="B34" s="155">
        <v>47</v>
      </c>
      <c r="C34" s="67"/>
      <c r="D34" s="30">
        <v>112018</v>
      </c>
      <c r="E34" s="31" t="s">
        <v>152</v>
      </c>
      <c r="F34" s="32" t="s">
        <v>67</v>
      </c>
      <c r="G34" s="32">
        <v>92</v>
      </c>
      <c r="H34" s="32">
        <v>0</v>
      </c>
      <c r="I34" s="49" t="s">
        <v>10</v>
      </c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107"/>
      <c r="Z34" s="95"/>
      <c r="AA34" s="131">
        <v>0.0011579861111111112</v>
      </c>
      <c r="AB34" s="131">
        <v>0.0011802083333333332</v>
      </c>
      <c r="AC34" s="213">
        <f t="shared" si="0"/>
        <v>0.0023381944444444444</v>
      </c>
      <c r="AD34" s="284"/>
      <c r="AE34" s="273">
        <v>11</v>
      </c>
      <c r="AF34"/>
    </row>
    <row r="35" spans="1:32" ht="18" customHeight="1">
      <c r="A35" s="38">
        <v>29</v>
      </c>
      <c r="B35" s="154">
        <v>50</v>
      </c>
      <c r="C35" s="67">
        <f>1+C34</f>
        <v>1</v>
      </c>
      <c r="D35" s="30">
        <v>119021</v>
      </c>
      <c r="E35" s="31" t="s">
        <v>79</v>
      </c>
      <c r="F35" s="32" t="s">
        <v>68</v>
      </c>
      <c r="G35" s="32">
        <v>89</v>
      </c>
      <c r="H35" s="68">
        <v>3</v>
      </c>
      <c r="I35" s="49" t="s">
        <v>7</v>
      </c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107"/>
      <c r="Z35" s="95"/>
      <c r="AA35" s="131">
        <v>0.0011888888888888889</v>
      </c>
      <c r="AB35" s="131">
        <v>0.0011871527777777779</v>
      </c>
      <c r="AC35" s="213">
        <f t="shared" si="0"/>
        <v>0.002376041666666667</v>
      </c>
      <c r="AD35" s="284"/>
      <c r="AE35" s="273">
        <v>10</v>
      </c>
      <c r="AF35"/>
    </row>
    <row r="36" spans="1:32" ht="18" customHeight="1">
      <c r="A36" s="38">
        <v>30</v>
      </c>
      <c r="B36" s="155">
        <v>53</v>
      </c>
      <c r="C36" s="67">
        <f>1+C33</f>
        <v>3</v>
      </c>
      <c r="D36" s="30">
        <v>63023</v>
      </c>
      <c r="E36" s="31" t="s">
        <v>91</v>
      </c>
      <c r="F36" s="32" t="s">
        <v>68</v>
      </c>
      <c r="G36" s="32">
        <v>90</v>
      </c>
      <c r="H36" s="32">
        <v>3</v>
      </c>
      <c r="I36" s="49" t="s">
        <v>90</v>
      </c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107"/>
      <c r="Z36" s="95"/>
      <c r="AA36" s="131">
        <v>0.0012016203703703705</v>
      </c>
      <c r="AB36" s="131">
        <v>0.0012024305555555555</v>
      </c>
      <c r="AC36" s="213">
        <f t="shared" si="0"/>
        <v>0.002404050925925926</v>
      </c>
      <c r="AD36" s="284"/>
      <c r="AE36" s="273">
        <v>9</v>
      </c>
      <c r="AF36"/>
    </row>
    <row r="37" spans="1:32" ht="18" customHeight="1">
      <c r="A37" s="38">
        <v>31</v>
      </c>
      <c r="B37" s="155">
        <v>45</v>
      </c>
      <c r="C37" s="67">
        <f>1+C36</f>
        <v>4</v>
      </c>
      <c r="D37" s="70">
        <v>63021</v>
      </c>
      <c r="E37" s="71" t="s">
        <v>89</v>
      </c>
      <c r="F37" s="68" t="s">
        <v>67</v>
      </c>
      <c r="G37" s="68">
        <v>92</v>
      </c>
      <c r="H37" s="68">
        <v>3</v>
      </c>
      <c r="I37" s="69" t="s">
        <v>90</v>
      </c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8"/>
      <c r="Z37" s="105"/>
      <c r="AA37" s="131">
        <v>0.0011967592592592592</v>
      </c>
      <c r="AB37" s="131">
        <v>0.001222800925925926</v>
      </c>
      <c r="AC37" s="213">
        <f t="shared" si="0"/>
        <v>0.002419560185185185</v>
      </c>
      <c r="AD37" s="284"/>
      <c r="AE37" s="273">
        <v>8</v>
      </c>
      <c r="AF37"/>
    </row>
    <row r="38" spans="1:32" ht="18" customHeight="1">
      <c r="A38" s="38">
        <v>32</v>
      </c>
      <c r="B38" s="155">
        <v>49</v>
      </c>
      <c r="C38" s="67">
        <f>1+C36</f>
        <v>4</v>
      </c>
      <c r="D38" s="30">
        <v>119135</v>
      </c>
      <c r="E38" s="31" t="s">
        <v>78</v>
      </c>
      <c r="F38" s="32" t="s">
        <v>68</v>
      </c>
      <c r="G38" s="32">
        <v>89</v>
      </c>
      <c r="H38" s="32">
        <v>3</v>
      </c>
      <c r="I38" s="49" t="s">
        <v>7</v>
      </c>
      <c r="J38" s="97">
        <v>2</v>
      </c>
      <c r="K38" s="91" t="s">
        <v>10</v>
      </c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107"/>
      <c r="Z38" s="95"/>
      <c r="AA38" s="131">
        <v>0.0012038194444444442</v>
      </c>
      <c r="AB38" s="131">
        <v>0.0012197916666666666</v>
      </c>
      <c r="AC38" s="213">
        <f t="shared" si="0"/>
        <v>0.0024236111111111108</v>
      </c>
      <c r="AD38" s="284"/>
      <c r="AE38" s="273">
        <v>7</v>
      </c>
      <c r="AF38"/>
    </row>
    <row r="39" spans="1:32" ht="18" customHeight="1">
      <c r="A39" s="38">
        <v>33</v>
      </c>
      <c r="B39" s="155">
        <v>59</v>
      </c>
      <c r="C39" s="67">
        <f>1+C38</f>
        <v>5</v>
      </c>
      <c r="D39" s="70">
        <v>110533</v>
      </c>
      <c r="E39" s="71" t="s">
        <v>111</v>
      </c>
      <c r="F39" s="68" t="s">
        <v>68</v>
      </c>
      <c r="G39" s="68">
        <v>90</v>
      </c>
      <c r="H39" s="68">
        <v>0</v>
      </c>
      <c r="I39" s="69" t="s">
        <v>112</v>
      </c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107"/>
      <c r="Z39" s="95"/>
      <c r="AA39" s="131">
        <v>0.0012057870370370371</v>
      </c>
      <c r="AB39" s="131">
        <v>0.0012731481481481483</v>
      </c>
      <c r="AC39" s="213">
        <f t="shared" si="0"/>
        <v>0.0024789351851851856</v>
      </c>
      <c r="AD39" s="284"/>
      <c r="AE39" s="273">
        <v>6</v>
      </c>
      <c r="AF39"/>
    </row>
    <row r="40" spans="1:32" ht="18" customHeight="1">
      <c r="A40" s="38">
        <v>34</v>
      </c>
      <c r="B40" s="154">
        <v>58</v>
      </c>
      <c r="C40" s="67">
        <f>1+C39</f>
        <v>6</v>
      </c>
      <c r="D40" s="70">
        <v>113241</v>
      </c>
      <c r="E40" s="71" t="s">
        <v>103</v>
      </c>
      <c r="F40" s="68" t="s">
        <v>68</v>
      </c>
      <c r="G40" s="68">
        <v>90</v>
      </c>
      <c r="H40" s="68">
        <v>0</v>
      </c>
      <c r="I40" s="69" t="s">
        <v>101</v>
      </c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107"/>
      <c r="Z40" s="95"/>
      <c r="AA40" s="131">
        <v>0.0012800925925925924</v>
      </c>
      <c r="AB40" s="131">
        <v>0.0012518518518518519</v>
      </c>
      <c r="AC40" s="213">
        <f t="shared" si="0"/>
        <v>0.0025319444444444443</v>
      </c>
      <c r="AD40" s="284"/>
      <c r="AE40" s="273">
        <v>5</v>
      </c>
      <c r="AF40"/>
    </row>
    <row r="41" spans="1:32" ht="18" customHeight="1">
      <c r="A41" s="38">
        <v>35</v>
      </c>
      <c r="B41" s="155">
        <v>36</v>
      </c>
      <c r="C41" s="67">
        <f>1+C40</f>
        <v>7</v>
      </c>
      <c r="D41" s="30">
        <v>64038</v>
      </c>
      <c r="E41" s="31" t="s">
        <v>117</v>
      </c>
      <c r="F41" s="32" t="s">
        <v>81</v>
      </c>
      <c r="G41" s="32">
        <v>93</v>
      </c>
      <c r="H41" s="32">
        <v>3</v>
      </c>
      <c r="I41" s="69" t="s">
        <v>120</v>
      </c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107"/>
      <c r="Z41" s="95"/>
      <c r="AA41" s="131">
        <v>0.0012806712962962965</v>
      </c>
      <c r="AB41" s="131">
        <v>0.0012550925925925926</v>
      </c>
      <c r="AC41" s="213">
        <f t="shared" si="0"/>
        <v>0.002535763888888889</v>
      </c>
      <c r="AD41" s="284"/>
      <c r="AE41" s="273">
        <v>4</v>
      </c>
      <c r="AF41"/>
    </row>
    <row r="42" spans="1:31" ht="18" customHeight="1">
      <c r="A42" s="38">
        <v>36</v>
      </c>
      <c r="B42" s="155">
        <v>41</v>
      </c>
      <c r="C42" s="67"/>
      <c r="D42" s="70">
        <v>108033</v>
      </c>
      <c r="E42" s="70" t="s">
        <v>136</v>
      </c>
      <c r="F42" s="68" t="s">
        <v>67</v>
      </c>
      <c r="G42" s="68">
        <v>92</v>
      </c>
      <c r="H42" s="68">
        <v>0</v>
      </c>
      <c r="I42" s="69" t="s">
        <v>53</v>
      </c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8"/>
      <c r="Z42" s="105"/>
      <c r="AA42" s="131">
        <v>0.0012752314814814816</v>
      </c>
      <c r="AB42" s="131">
        <v>0.0012774305555555555</v>
      </c>
      <c r="AC42" s="213">
        <f t="shared" si="0"/>
        <v>0.0025526620370370373</v>
      </c>
      <c r="AD42" s="316"/>
      <c r="AE42" s="273">
        <v>3</v>
      </c>
    </row>
    <row r="43" spans="1:31" ht="18" customHeight="1">
      <c r="A43" s="38">
        <v>37</v>
      </c>
      <c r="B43" s="155">
        <v>55</v>
      </c>
      <c r="C43" s="67">
        <f>1+C42</f>
        <v>1</v>
      </c>
      <c r="D43" s="30">
        <v>60036</v>
      </c>
      <c r="E43" s="31" t="s">
        <v>99</v>
      </c>
      <c r="F43" s="32" t="s">
        <v>68</v>
      </c>
      <c r="G43" s="32">
        <v>89</v>
      </c>
      <c r="H43" s="68">
        <v>0</v>
      </c>
      <c r="I43" s="49" t="s">
        <v>14</v>
      </c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107"/>
      <c r="Z43" s="95"/>
      <c r="AA43" s="131">
        <v>0.0012851851851851852</v>
      </c>
      <c r="AB43" s="131">
        <v>0.0012875</v>
      </c>
      <c r="AC43" s="213">
        <f t="shared" si="0"/>
        <v>0.0025726851851851852</v>
      </c>
      <c r="AD43" s="316"/>
      <c r="AE43" s="273">
        <v>2</v>
      </c>
    </row>
    <row r="44" spans="1:31" ht="18" customHeight="1">
      <c r="A44" s="38">
        <v>38</v>
      </c>
      <c r="B44" s="155">
        <v>35</v>
      </c>
      <c r="C44" s="67"/>
      <c r="D44" s="70">
        <v>103019</v>
      </c>
      <c r="E44" s="70" t="s">
        <v>131</v>
      </c>
      <c r="F44" s="68" t="s">
        <v>81</v>
      </c>
      <c r="G44" s="68">
        <v>94</v>
      </c>
      <c r="H44" s="68">
        <v>3</v>
      </c>
      <c r="I44" s="69" t="s">
        <v>129</v>
      </c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8"/>
      <c r="Z44" s="105"/>
      <c r="AA44" s="131">
        <v>0.0012784722222222223</v>
      </c>
      <c r="AB44" s="131">
        <v>0.001301736111111111</v>
      </c>
      <c r="AC44" s="213">
        <f t="shared" si="0"/>
        <v>0.0025802083333333332</v>
      </c>
      <c r="AD44" s="316"/>
      <c r="AE44" s="273">
        <v>1</v>
      </c>
    </row>
    <row r="45" spans="1:31" ht="18" customHeight="1">
      <c r="A45" s="38">
        <v>39</v>
      </c>
      <c r="B45" s="155">
        <v>33</v>
      </c>
      <c r="C45" s="67">
        <f>1+C44</f>
        <v>1</v>
      </c>
      <c r="D45" s="30">
        <v>101037</v>
      </c>
      <c r="E45" s="31" t="s">
        <v>95</v>
      </c>
      <c r="F45" s="32" t="s">
        <v>81</v>
      </c>
      <c r="G45" s="32">
        <v>94</v>
      </c>
      <c r="H45" s="68">
        <v>0</v>
      </c>
      <c r="I45" s="49" t="s">
        <v>94</v>
      </c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8"/>
      <c r="Z45" s="105"/>
      <c r="AA45" s="131">
        <v>0.0013215277777777776</v>
      </c>
      <c r="AB45" s="131">
        <v>0.0013405092592592594</v>
      </c>
      <c r="AC45" s="213">
        <f t="shared" si="0"/>
        <v>0.002662037037037037</v>
      </c>
      <c r="AD45" s="316"/>
      <c r="AE45" s="273"/>
    </row>
    <row r="46" spans="1:34" ht="18" customHeight="1">
      <c r="A46" s="38">
        <v>40</v>
      </c>
      <c r="B46" s="155">
        <v>34</v>
      </c>
      <c r="C46" s="67">
        <f>1+C45</f>
        <v>2</v>
      </c>
      <c r="D46" s="30">
        <v>64021</v>
      </c>
      <c r="E46" s="31" t="s">
        <v>118</v>
      </c>
      <c r="F46" s="32" t="s">
        <v>81</v>
      </c>
      <c r="G46" s="32">
        <v>93</v>
      </c>
      <c r="H46" s="32">
        <v>0</v>
      </c>
      <c r="I46" s="69" t="s">
        <v>120</v>
      </c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107"/>
      <c r="Z46" s="95"/>
      <c r="AA46" s="131">
        <v>0.0013335648148148146</v>
      </c>
      <c r="AB46" s="131">
        <v>0.0013386574074074073</v>
      </c>
      <c r="AC46" s="213">
        <f t="shared" si="0"/>
        <v>0.0026722222222222217</v>
      </c>
      <c r="AD46" s="68"/>
      <c r="AE46" s="273"/>
      <c r="AF46" s="52"/>
      <c r="AG46" s="53"/>
      <c r="AH46" s="53"/>
    </row>
    <row r="47" spans="1:32" s="53" customFormat="1" ht="18" customHeight="1">
      <c r="A47" s="38">
        <v>41</v>
      </c>
      <c r="B47" s="155">
        <v>57</v>
      </c>
      <c r="C47" s="67">
        <f>1+C46</f>
        <v>3</v>
      </c>
      <c r="D47" s="30">
        <v>113214</v>
      </c>
      <c r="E47" s="31" t="s">
        <v>102</v>
      </c>
      <c r="F47" s="32" t="s">
        <v>68</v>
      </c>
      <c r="G47" s="32">
        <v>89</v>
      </c>
      <c r="H47" s="68">
        <v>3</v>
      </c>
      <c r="I47" s="69" t="s">
        <v>101</v>
      </c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107"/>
      <c r="Z47" s="95"/>
      <c r="AA47" s="131">
        <v>0.0013105324074074076</v>
      </c>
      <c r="AB47" s="131">
        <v>0.0013752314814814814</v>
      </c>
      <c r="AC47" s="213">
        <f t="shared" si="0"/>
        <v>0.002685763888888889</v>
      </c>
      <c r="AD47" s="68"/>
      <c r="AE47" s="273"/>
      <c r="AF47" s="52"/>
    </row>
    <row r="48" spans="1:32" s="53" customFormat="1" ht="18" customHeight="1">
      <c r="A48" s="38">
        <v>42</v>
      </c>
      <c r="B48" s="155">
        <v>32</v>
      </c>
      <c r="C48" s="67" t="e">
        <f>1+#REF!</f>
        <v>#REF!</v>
      </c>
      <c r="D48" s="30">
        <v>119150</v>
      </c>
      <c r="E48" s="31" t="s">
        <v>82</v>
      </c>
      <c r="F48" s="32" t="s">
        <v>81</v>
      </c>
      <c r="G48" s="32">
        <v>93</v>
      </c>
      <c r="H48" s="68">
        <v>0</v>
      </c>
      <c r="I48" s="49" t="s">
        <v>7</v>
      </c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8"/>
      <c r="Z48" s="105"/>
      <c r="AA48" s="131">
        <v>0.0013672453703703704</v>
      </c>
      <c r="AB48" s="131">
        <v>0.001374884259259259</v>
      </c>
      <c r="AC48" s="213">
        <f t="shared" si="0"/>
        <v>0.0027421296296296295</v>
      </c>
      <c r="AD48" s="68"/>
      <c r="AE48" s="310"/>
      <c r="AF48" s="52"/>
    </row>
    <row r="49" spans="1:32" s="53" customFormat="1" ht="18" customHeight="1">
      <c r="A49" s="218"/>
      <c r="B49" s="157"/>
      <c r="C49" s="76"/>
      <c r="D49" s="33">
        <v>57016</v>
      </c>
      <c r="E49" s="41" t="s">
        <v>171</v>
      </c>
      <c r="F49" s="42" t="s">
        <v>67</v>
      </c>
      <c r="G49" s="42">
        <v>91</v>
      </c>
      <c r="H49" s="42"/>
      <c r="I49" s="158" t="s">
        <v>138</v>
      </c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10"/>
      <c r="Z49" s="106"/>
      <c r="AA49" s="138" t="s">
        <v>172</v>
      </c>
      <c r="AB49" s="138" t="s">
        <v>173</v>
      </c>
      <c r="AC49" s="214"/>
      <c r="AD49" s="136"/>
      <c r="AE49" s="311"/>
      <c r="AF49" s="52"/>
    </row>
    <row r="50" spans="1:32" s="53" customFormat="1" ht="18" customHeight="1">
      <c r="A50" s="18"/>
      <c r="B50" s="114"/>
      <c r="C50" s="54"/>
      <c r="D50" s="62"/>
      <c r="E50" s="60"/>
      <c r="F50" s="48"/>
      <c r="G50" s="48"/>
      <c r="H50" s="48"/>
      <c r="I50" s="61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6"/>
      <c r="Z50" s="145"/>
      <c r="AA50" s="142"/>
      <c r="AB50" s="142"/>
      <c r="AC50" s="215"/>
      <c r="AD50" s="312"/>
      <c r="AE50" s="312"/>
      <c r="AF50" s="52"/>
    </row>
    <row r="51" spans="1:32" s="53" customFormat="1" ht="18" customHeight="1">
      <c r="A51" s="18"/>
      <c r="B51" s="111" t="s">
        <v>174</v>
      </c>
      <c r="C51" s="10"/>
      <c r="D51" s="1"/>
      <c r="E51" s="1"/>
      <c r="F51" s="56"/>
      <c r="G51" s="56"/>
      <c r="H51" s="56"/>
      <c r="I51" s="57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6"/>
      <c r="Z51" s="145"/>
      <c r="AA51" s="142"/>
      <c r="AB51" s="142"/>
      <c r="AC51" s="215"/>
      <c r="AD51" s="312"/>
      <c r="AE51" s="312"/>
      <c r="AF51" s="52"/>
    </row>
    <row r="52" spans="1:34" s="53" customFormat="1" ht="18" customHeight="1">
      <c r="A52" s="219"/>
      <c r="B52" s="115"/>
      <c r="C52" s="54"/>
      <c r="D52" s="55"/>
      <c r="E52" s="55"/>
      <c r="F52" s="56"/>
      <c r="G52" s="56"/>
      <c r="H52" s="56"/>
      <c r="I52" s="57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8"/>
      <c r="Z52" s="55"/>
      <c r="AA52" s="1"/>
      <c r="AB52" s="1"/>
      <c r="AC52" s="209"/>
      <c r="AD52" s="2"/>
      <c r="AE52" s="2"/>
      <c r="AF52" s="1"/>
      <c r="AG52"/>
      <c r="AH52"/>
    </row>
    <row r="53" spans="1:31" ht="18" customHeight="1">
      <c r="A53" s="34">
        <v>1</v>
      </c>
      <c r="B53" s="149">
        <v>74</v>
      </c>
      <c r="C53" s="65" t="e">
        <f>1+#REF!</f>
        <v>#REF!</v>
      </c>
      <c r="D53" s="29">
        <v>60007</v>
      </c>
      <c r="E53" s="36" t="s">
        <v>97</v>
      </c>
      <c r="F53" s="37" t="s">
        <v>69</v>
      </c>
      <c r="G53" s="37">
        <v>87</v>
      </c>
      <c r="H53" s="127">
        <v>2</v>
      </c>
      <c r="I53" s="77" t="s">
        <v>14</v>
      </c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1"/>
      <c r="X53" s="151"/>
      <c r="Y53" s="152"/>
      <c r="Z53" s="151"/>
      <c r="AA53" s="128">
        <v>0.0010037037037037037</v>
      </c>
      <c r="AB53" s="128">
        <v>0.0010145833333333333</v>
      </c>
      <c r="AC53" s="212">
        <f aca="true" t="shared" si="1" ref="AC53:AC63">SUM(AB53+AA53)</f>
        <v>0.002018287037037037</v>
      </c>
      <c r="AD53" s="317"/>
      <c r="AE53" s="313"/>
    </row>
    <row r="54" spans="1:31" ht="18" customHeight="1">
      <c r="A54" s="38">
        <v>2</v>
      </c>
      <c r="B54" s="154">
        <v>72</v>
      </c>
      <c r="C54" s="67" t="e">
        <f>1+#REF!</f>
        <v>#REF!</v>
      </c>
      <c r="D54" s="30">
        <v>26007</v>
      </c>
      <c r="E54" s="31" t="s">
        <v>113</v>
      </c>
      <c r="F54" s="32" t="s">
        <v>69</v>
      </c>
      <c r="G54" s="32">
        <v>88</v>
      </c>
      <c r="H54" s="68">
        <v>2</v>
      </c>
      <c r="I54" s="49" t="s">
        <v>114</v>
      </c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107"/>
      <c r="Z54" s="95"/>
      <c r="AA54" s="131">
        <v>0.0010129629629629631</v>
      </c>
      <c r="AB54" s="131">
        <v>0.0010181712962962963</v>
      </c>
      <c r="AC54" s="213">
        <f t="shared" si="1"/>
        <v>0.0020311342592592594</v>
      </c>
      <c r="AD54" s="316"/>
      <c r="AE54" s="314"/>
    </row>
    <row r="55" spans="1:31" ht="18" customHeight="1">
      <c r="A55" s="38">
        <v>3</v>
      </c>
      <c r="B55" s="155">
        <v>71</v>
      </c>
      <c r="C55" s="67"/>
      <c r="D55" s="30">
        <v>112023</v>
      </c>
      <c r="E55" s="31" t="s">
        <v>150</v>
      </c>
      <c r="F55" s="32" t="s">
        <v>69</v>
      </c>
      <c r="G55" s="32">
        <v>88</v>
      </c>
      <c r="H55" s="32">
        <v>2</v>
      </c>
      <c r="I55" s="49" t="s">
        <v>10</v>
      </c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107"/>
      <c r="Z55" s="95"/>
      <c r="AA55" s="131">
        <v>0.0010129629629629631</v>
      </c>
      <c r="AB55" s="131">
        <v>0.0010181712962962963</v>
      </c>
      <c r="AC55" s="213">
        <f t="shared" si="1"/>
        <v>0.0020311342592592594</v>
      </c>
      <c r="AD55" s="316"/>
      <c r="AE55" s="314"/>
    </row>
    <row r="56" spans="1:31" ht="18" customHeight="1">
      <c r="A56" s="38">
        <v>4</v>
      </c>
      <c r="B56" s="155">
        <v>77</v>
      </c>
      <c r="C56" s="67">
        <f>1+C55</f>
        <v>1</v>
      </c>
      <c r="D56" s="30">
        <v>119071</v>
      </c>
      <c r="E56" s="31" t="s">
        <v>24</v>
      </c>
      <c r="F56" s="32" t="s">
        <v>69</v>
      </c>
      <c r="G56" s="32">
        <v>88</v>
      </c>
      <c r="H56" s="32">
        <v>1</v>
      </c>
      <c r="I56" s="49" t="s">
        <v>7</v>
      </c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107"/>
      <c r="Z56" s="95"/>
      <c r="AA56" s="131">
        <v>0.0010072916666666665</v>
      </c>
      <c r="AB56" s="131">
        <v>0.0010254629629629628</v>
      </c>
      <c r="AC56" s="213">
        <f t="shared" si="1"/>
        <v>0.002032754629629629</v>
      </c>
      <c r="AD56" s="316"/>
      <c r="AE56" s="314"/>
    </row>
    <row r="57" spans="1:31" ht="18" customHeight="1">
      <c r="A57" s="38">
        <v>5</v>
      </c>
      <c r="B57" s="154">
        <v>70</v>
      </c>
      <c r="C57" s="67"/>
      <c r="D57" s="30">
        <v>119052</v>
      </c>
      <c r="E57" s="31" t="s">
        <v>57</v>
      </c>
      <c r="F57" s="32" t="s">
        <v>69</v>
      </c>
      <c r="G57" s="32">
        <v>88</v>
      </c>
      <c r="H57" s="32">
        <v>2</v>
      </c>
      <c r="I57" s="49" t="s">
        <v>7</v>
      </c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107"/>
      <c r="Z57" s="95"/>
      <c r="AA57" s="131">
        <v>0.001010763888888889</v>
      </c>
      <c r="AB57" s="131">
        <v>0.0010240740740740742</v>
      </c>
      <c r="AC57" s="213">
        <f t="shared" si="1"/>
        <v>0.002034837962962963</v>
      </c>
      <c r="AD57" s="316"/>
      <c r="AE57" s="314"/>
    </row>
    <row r="58" spans="1:31" ht="18" customHeight="1">
      <c r="A58" s="38">
        <v>6</v>
      </c>
      <c r="B58" s="155">
        <v>73</v>
      </c>
      <c r="C58" s="67">
        <f>1+C57</f>
        <v>1</v>
      </c>
      <c r="D58" s="70">
        <v>39041</v>
      </c>
      <c r="E58" s="71" t="s">
        <v>54</v>
      </c>
      <c r="F58" s="68" t="s">
        <v>69</v>
      </c>
      <c r="G58" s="68">
        <v>87</v>
      </c>
      <c r="H58" s="68">
        <v>2</v>
      </c>
      <c r="I58" s="69" t="s">
        <v>93</v>
      </c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107"/>
      <c r="Z58" s="95"/>
      <c r="AA58" s="131">
        <v>0.0010174768518518519</v>
      </c>
      <c r="AB58" s="131">
        <v>0.0010206018518518517</v>
      </c>
      <c r="AC58" s="213">
        <f t="shared" si="1"/>
        <v>0.0020380787037037034</v>
      </c>
      <c r="AD58" s="316"/>
      <c r="AE58" s="314"/>
    </row>
    <row r="59" spans="1:31" ht="18" customHeight="1">
      <c r="A59" s="38">
        <v>7</v>
      </c>
      <c r="B59" s="154">
        <v>52</v>
      </c>
      <c r="C59" s="67"/>
      <c r="D59" s="30">
        <v>133007</v>
      </c>
      <c r="E59" s="31" t="s">
        <v>85</v>
      </c>
      <c r="F59" s="32" t="s">
        <v>69</v>
      </c>
      <c r="G59" s="32">
        <v>88</v>
      </c>
      <c r="H59" s="68">
        <v>3</v>
      </c>
      <c r="I59" s="49" t="s">
        <v>86</v>
      </c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107"/>
      <c r="Z59" s="95"/>
      <c r="AA59" s="131">
        <v>0.0010256944444444445</v>
      </c>
      <c r="AB59" s="131">
        <v>0.0010153935185185186</v>
      </c>
      <c r="AC59" s="213">
        <f t="shared" si="1"/>
        <v>0.0020410879629629633</v>
      </c>
      <c r="AD59" s="316"/>
      <c r="AE59" s="314"/>
    </row>
    <row r="60" spans="1:31" ht="18" customHeight="1">
      <c r="A60" s="38">
        <v>8</v>
      </c>
      <c r="B60" s="155">
        <v>51</v>
      </c>
      <c r="C60" s="67"/>
      <c r="D60" s="30">
        <v>133003</v>
      </c>
      <c r="E60" s="31" t="s">
        <v>87</v>
      </c>
      <c r="F60" s="32" t="s">
        <v>69</v>
      </c>
      <c r="G60" s="32">
        <v>88</v>
      </c>
      <c r="H60" s="68">
        <v>3</v>
      </c>
      <c r="I60" s="49" t="s">
        <v>86</v>
      </c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107"/>
      <c r="Z60" s="95"/>
      <c r="AA60" s="131">
        <v>0.0010703703703703702</v>
      </c>
      <c r="AB60" s="131">
        <v>0.0010847222222222222</v>
      </c>
      <c r="AC60" s="213">
        <f t="shared" si="1"/>
        <v>0.002155092592592592</v>
      </c>
      <c r="AD60" s="316"/>
      <c r="AE60" s="314"/>
    </row>
    <row r="61" spans="1:31" ht="18" customHeight="1">
      <c r="A61" s="38">
        <v>9</v>
      </c>
      <c r="B61" s="155">
        <v>63</v>
      </c>
      <c r="C61" s="67">
        <v>1</v>
      </c>
      <c r="D61" s="70">
        <v>103003</v>
      </c>
      <c r="E61" s="71" t="s">
        <v>128</v>
      </c>
      <c r="F61" s="68" t="s">
        <v>69</v>
      </c>
      <c r="G61" s="68">
        <v>87</v>
      </c>
      <c r="H61" s="68">
        <v>2</v>
      </c>
      <c r="I61" s="69" t="s">
        <v>129</v>
      </c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107"/>
      <c r="Z61" s="95"/>
      <c r="AA61" s="131">
        <v>0.0010982638888888889</v>
      </c>
      <c r="AB61" s="131">
        <v>0.0011046296296296297</v>
      </c>
      <c r="AC61" s="213">
        <f t="shared" si="1"/>
        <v>0.0022028935185185185</v>
      </c>
      <c r="AD61" s="316"/>
      <c r="AE61" s="314"/>
    </row>
    <row r="62" spans="1:31" ht="18" customHeight="1">
      <c r="A62" s="38">
        <v>10</v>
      </c>
      <c r="B62" s="154">
        <v>54</v>
      </c>
      <c r="C62" s="67" t="e">
        <f>1+#REF!</f>
        <v>#REF!</v>
      </c>
      <c r="D62" s="30">
        <v>63046</v>
      </c>
      <c r="E62" s="31" t="s">
        <v>92</v>
      </c>
      <c r="F62" s="32" t="s">
        <v>69</v>
      </c>
      <c r="G62" s="32">
        <v>88</v>
      </c>
      <c r="H62" s="68">
        <v>3</v>
      </c>
      <c r="I62" s="49" t="s">
        <v>90</v>
      </c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8"/>
      <c r="Z62" s="105"/>
      <c r="AA62" s="131">
        <v>0.0011065972222222224</v>
      </c>
      <c r="AB62" s="131">
        <v>0.0011309027777777778</v>
      </c>
      <c r="AC62" s="213">
        <f t="shared" si="1"/>
        <v>0.0022375</v>
      </c>
      <c r="AD62" s="316"/>
      <c r="AE62" s="314"/>
    </row>
    <row r="63" spans="1:31" ht="18" customHeight="1">
      <c r="A63" s="220">
        <v>11</v>
      </c>
      <c r="B63" s="159">
        <v>56</v>
      </c>
      <c r="C63" s="76" t="e">
        <f>1+#REF!</f>
        <v>#REF!</v>
      </c>
      <c r="D63" s="134">
        <v>113242</v>
      </c>
      <c r="E63" s="135" t="s">
        <v>100</v>
      </c>
      <c r="F63" s="136" t="s">
        <v>69</v>
      </c>
      <c r="G63" s="136">
        <v>87</v>
      </c>
      <c r="H63" s="136">
        <v>3</v>
      </c>
      <c r="I63" s="143" t="s">
        <v>101</v>
      </c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10"/>
      <c r="Z63" s="106"/>
      <c r="AA63" s="138">
        <v>0.0011447916666666666</v>
      </c>
      <c r="AB63" s="138">
        <v>0.0011731481481481482</v>
      </c>
      <c r="AC63" s="214">
        <f t="shared" si="1"/>
        <v>0.0023179398148148148</v>
      </c>
      <c r="AD63" s="318"/>
      <c r="AE63" s="315"/>
    </row>
    <row r="64" spans="1:29" ht="18" customHeight="1">
      <c r="A64" s="219"/>
      <c r="B64" s="115"/>
      <c r="C64" s="54"/>
      <c r="D64" s="55"/>
      <c r="E64" s="141"/>
      <c r="F64" s="56"/>
      <c r="G64" s="56"/>
      <c r="H64" s="56"/>
      <c r="I64" s="57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6"/>
      <c r="Z64" s="145"/>
      <c r="AA64" s="142"/>
      <c r="AB64" s="142"/>
      <c r="AC64" s="215"/>
    </row>
    <row r="65" spans="1:29" ht="18" customHeight="1">
      <c r="A65" s="219"/>
      <c r="B65" s="115"/>
      <c r="C65" s="54"/>
      <c r="D65" s="55"/>
      <c r="E65" s="141"/>
      <c r="F65" s="56"/>
      <c r="G65" s="56"/>
      <c r="H65" s="56"/>
      <c r="I65" s="57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6"/>
      <c r="Z65" s="145"/>
      <c r="AA65" s="142"/>
      <c r="AB65" s="142"/>
      <c r="AC65" s="215"/>
    </row>
    <row r="66" spans="1:29" ht="18" customHeight="1">
      <c r="A66" s="219"/>
      <c r="B66" s="115"/>
      <c r="C66" s="54"/>
      <c r="D66" s="55"/>
      <c r="E66" s="141"/>
      <c r="F66" s="56"/>
      <c r="G66" s="56"/>
      <c r="H66" s="56"/>
      <c r="I66" s="57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6"/>
      <c r="Z66" s="145"/>
      <c r="AA66" s="142"/>
      <c r="AB66" s="142"/>
      <c r="AC66" s="215"/>
    </row>
    <row r="67" spans="1:29" ht="18" customHeight="1" thickBot="1">
      <c r="A67" s="219"/>
      <c r="B67" s="111" t="s">
        <v>175</v>
      </c>
      <c r="F67" s="56"/>
      <c r="G67" s="56"/>
      <c r="H67" s="56"/>
      <c r="I67" s="57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6"/>
      <c r="Z67" s="145"/>
      <c r="AA67" s="142"/>
      <c r="AB67" s="142"/>
      <c r="AC67" s="215"/>
    </row>
    <row r="68" spans="1:31" ht="60" customHeight="1" thickBot="1">
      <c r="A68" s="217" t="s">
        <v>159</v>
      </c>
      <c r="B68" s="123"/>
      <c r="C68" s="116" t="s">
        <v>0</v>
      </c>
      <c r="D68" s="117" t="s">
        <v>6</v>
      </c>
      <c r="E68" s="117" t="s">
        <v>1</v>
      </c>
      <c r="F68" s="117" t="s">
        <v>75</v>
      </c>
      <c r="G68" s="117" t="s">
        <v>2</v>
      </c>
      <c r="H68" s="117" t="s">
        <v>3</v>
      </c>
      <c r="I68" s="118" t="s">
        <v>4</v>
      </c>
      <c r="J68" s="117" t="s">
        <v>29</v>
      </c>
      <c r="K68" s="117" t="s">
        <v>30</v>
      </c>
      <c r="L68" s="117" t="s">
        <v>45</v>
      </c>
      <c r="M68" s="117" t="s">
        <v>46</v>
      </c>
      <c r="N68" s="117" t="s">
        <v>31</v>
      </c>
      <c r="O68" s="117" t="s">
        <v>29</v>
      </c>
      <c r="P68" s="117" t="s">
        <v>30</v>
      </c>
      <c r="Q68" s="117" t="s">
        <v>37</v>
      </c>
      <c r="R68" s="117" t="s">
        <v>46</v>
      </c>
      <c r="S68" s="117" t="s">
        <v>47</v>
      </c>
      <c r="T68" s="117" t="s">
        <v>12</v>
      </c>
      <c r="U68" s="117" t="s">
        <v>17</v>
      </c>
      <c r="V68" s="117" t="s">
        <v>48</v>
      </c>
      <c r="W68" s="117" t="s">
        <v>49</v>
      </c>
      <c r="X68" s="117" t="s">
        <v>50</v>
      </c>
      <c r="Y68" s="119" t="s">
        <v>5</v>
      </c>
      <c r="Z68" s="120" t="s">
        <v>39</v>
      </c>
      <c r="AA68" s="117" t="s">
        <v>161</v>
      </c>
      <c r="AB68" s="121" t="s">
        <v>162</v>
      </c>
      <c r="AC68" s="210" t="s">
        <v>163</v>
      </c>
      <c r="AD68" s="121" t="s">
        <v>164</v>
      </c>
      <c r="AE68" s="122" t="s">
        <v>164</v>
      </c>
    </row>
    <row r="69" spans="1:31" ht="18" customHeight="1">
      <c r="A69" s="47"/>
      <c r="B69" s="43"/>
      <c r="C69" s="44"/>
      <c r="D69" s="13"/>
      <c r="E69" s="13"/>
      <c r="F69" s="13"/>
      <c r="G69" s="13"/>
      <c r="H69" s="13"/>
      <c r="I69" s="64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45"/>
      <c r="Z69" s="46"/>
      <c r="AA69" s="13"/>
      <c r="AB69" s="208"/>
      <c r="AC69" s="216"/>
      <c r="AD69" s="208"/>
      <c r="AE69" s="208"/>
    </row>
    <row r="70" spans="1:31" ht="18" customHeight="1">
      <c r="A70" s="34">
        <v>1</v>
      </c>
      <c r="B70" s="149">
        <v>76</v>
      </c>
      <c r="C70" s="65"/>
      <c r="D70" s="125">
        <v>80005</v>
      </c>
      <c r="E70" s="125" t="s">
        <v>132</v>
      </c>
      <c r="F70" s="127" t="s">
        <v>68</v>
      </c>
      <c r="G70" s="127">
        <v>89</v>
      </c>
      <c r="H70" s="127">
        <v>2</v>
      </c>
      <c r="I70" s="150" t="s">
        <v>133</v>
      </c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  <c r="X70" s="151"/>
      <c r="Y70" s="152"/>
      <c r="Z70" s="151"/>
      <c r="AA70" s="128">
        <v>0.0009918981481481482</v>
      </c>
      <c r="AB70" s="128">
        <v>0.000997222222222222</v>
      </c>
      <c r="AC70" s="212">
        <f aca="true" t="shared" si="2" ref="AC70:AC96">SUM(AB70+AA70)</f>
        <v>0.0019891203703703703</v>
      </c>
      <c r="AD70" s="317"/>
      <c r="AE70" s="313"/>
    </row>
    <row r="71" spans="1:31" ht="18" customHeight="1">
      <c r="A71" s="38">
        <v>2</v>
      </c>
      <c r="B71" s="155">
        <v>75</v>
      </c>
      <c r="C71" s="67">
        <v>40</v>
      </c>
      <c r="D71" s="30">
        <v>119003</v>
      </c>
      <c r="E71" s="31" t="s">
        <v>55</v>
      </c>
      <c r="F71" s="32" t="s">
        <v>68</v>
      </c>
      <c r="G71" s="32">
        <v>89</v>
      </c>
      <c r="H71" s="32">
        <v>2</v>
      </c>
      <c r="I71" s="49" t="s">
        <v>7</v>
      </c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107"/>
      <c r="Z71" s="95"/>
      <c r="AA71" s="131">
        <v>0.0009903935185185185</v>
      </c>
      <c r="AB71" s="131">
        <v>0.0010354166666666667</v>
      </c>
      <c r="AC71" s="213">
        <f t="shared" si="2"/>
        <v>0.002025810185185185</v>
      </c>
      <c r="AD71" s="316"/>
      <c r="AE71" s="314"/>
    </row>
    <row r="72" spans="1:31" ht="18" customHeight="1">
      <c r="A72" s="38">
        <v>3</v>
      </c>
      <c r="B72" s="155">
        <v>67</v>
      </c>
      <c r="C72" s="67" t="e">
        <f>1+#REF!</f>
        <v>#REF!</v>
      </c>
      <c r="D72" s="30">
        <v>100126</v>
      </c>
      <c r="E72" s="71" t="s">
        <v>56</v>
      </c>
      <c r="F72" s="68" t="s">
        <v>68</v>
      </c>
      <c r="G72" s="68">
        <v>89</v>
      </c>
      <c r="H72" s="68">
        <v>3</v>
      </c>
      <c r="I72" s="69" t="s">
        <v>94</v>
      </c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107"/>
      <c r="Z72" s="95"/>
      <c r="AA72" s="131">
        <v>0.0010444444444444444</v>
      </c>
      <c r="AB72" s="131">
        <v>0.001058101851851852</v>
      </c>
      <c r="AC72" s="213">
        <f t="shared" si="2"/>
        <v>0.0021025462962962964</v>
      </c>
      <c r="AD72" s="316"/>
      <c r="AE72" s="314"/>
    </row>
    <row r="73" spans="1:31" ht="18" customHeight="1">
      <c r="A73" s="38">
        <v>4</v>
      </c>
      <c r="B73" s="155">
        <v>69</v>
      </c>
      <c r="C73" s="67" t="e">
        <f>1+#REF!</f>
        <v>#REF!</v>
      </c>
      <c r="D73" s="30">
        <v>60034</v>
      </c>
      <c r="E73" s="71" t="s">
        <v>98</v>
      </c>
      <c r="F73" s="68" t="s">
        <v>68</v>
      </c>
      <c r="G73" s="68">
        <v>90</v>
      </c>
      <c r="H73" s="68">
        <v>2</v>
      </c>
      <c r="I73" s="49" t="s">
        <v>14</v>
      </c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107"/>
      <c r="Z73" s="95"/>
      <c r="AA73" s="131">
        <v>0.001058101851851852</v>
      </c>
      <c r="AB73" s="131">
        <v>0.0010769675925925927</v>
      </c>
      <c r="AC73" s="213">
        <f t="shared" si="2"/>
        <v>0.0021350694444444446</v>
      </c>
      <c r="AD73" s="316"/>
      <c r="AE73" s="314"/>
    </row>
    <row r="74" spans="1:31" ht="18" customHeight="1">
      <c r="A74" s="38">
        <v>5</v>
      </c>
      <c r="B74" s="154">
        <v>68</v>
      </c>
      <c r="C74" s="67" t="e">
        <f>1+#REF!</f>
        <v>#REF!</v>
      </c>
      <c r="D74" s="70">
        <v>119120</v>
      </c>
      <c r="E74" s="71" t="s">
        <v>80</v>
      </c>
      <c r="F74" s="68" t="s">
        <v>68</v>
      </c>
      <c r="G74" s="68">
        <v>89</v>
      </c>
      <c r="H74" s="68">
        <v>2</v>
      </c>
      <c r="I74" s="69" t="s">
        <v>7</v>
      </c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8"/>
      <c r="Z74" s="105"/>
      <c r="AA74" s="131">
        <v>0.001085300925925926</v>
      </c>
      <c r="AB74" s="131">
        <v>0.0010898148148148147</v>
      </c>
      <c r="AC74" s="213">
        <f t="shared" si="2"/>
        <v>0.0021751157407407405</v>
      </c>
      <c r="AD74" s="316"/>
      <c r="AE74" s="314"/>
    </row>
    <row r="75" spans="1:31" ht="18" customHeight="1">
      <c r="A75" s="38">
        <v>6</v>
      </c>
      <c r="B75" s="155">
        <v>65</v>
      </c>
      <c r="C75" s="67"/>
      <c r="D75" s="70">
        <v>108023</v>
      </c>
      <c r="E75" s="70" t="s">
        <v>134</v>
      </c>
      <c r="F75" s="68" t="s">
        <v>68</v>
      </c>
      <c r="G75" s="68">
        <v>90</v>
      </c>
      <c r="H75" s="68">
        <v>3</v>
      </c>
      <c r="I75" s="69" t="s">
        <v>53</v>
      </c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107"/>
      <c r="Z75" s="95"/>
      <c r="AA75" s="131">
        <v>0.0010936342592592593</v>
      </c>
      <c r="AB75" s="131">
        <v>0.0011166666666666666</v>
      </c>
      <c r="AC75" s="213">
        <f t="shared" si="2"/>
        <v>0.002210300925925926</v>
      </c>
      <c r="AD75" s="316"/>
      <c r="AE75" s="314"/>
    </row>
    <row r="76" spans="1:31" ht="18" customHeight="1">
      <c r="A76" s="38">
        <v>7</v>
      </c>
      <c r="B76" s="154">
        <v>62</v>
      </c>
      <c r="C76" s="67">
        <f>1+C75</f>
        <v>1</v>
      </c>
      <c r="D76" s="30">
        <v>110550</v>
      </c>
      <c r="E76" s="31" t="s">
        <v>60</v>
      </c>
      <c r="F76" s="32" t="s">
        <v>68</v>
      </c>
      <c r="G76" s="32">
        <v>89</v>
      </c>
      <c r="H76" s="68">
        <v>3</v>
      </c>
      <c r="I76" s="69" t="s">
        <v>112</v>
      </c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107"/>
      <c r="Z76" s="95"/>
      <c r="AA76" s="131">
        <v>0.0010946759259259258</v>
      </c>
      <c r="AB76" s="131">
        <v>0.0011332175925925926</v>
      </c>
      <c r="AC76" s="213">
        <f t="shared" si="2"/>
        <v>0.0022278935185185184</v>
      </c>
      <c r="AD76" s="316"/>
      <c r="AE76" s="314"/>
    </row>
    <row r="77" spans="1:31" ht="18" customHeight="1">
      <c r="A77" s="38">
        <v>8</v>
      </c>
      <c r="B77" s="154">
        <v>66</v>
      </c>
      <c r="C77" s="67" t="e">
        <f>1+#REF!</f>
        <v>#REF!</v>
      </c>
      <c r="D77" s="73">
        <v>64031</v>
      </c>
      <c r="E77" s="74" t="s">
        <v>119</v>
      </c>
      <c r="F77" s="75" t="s">
        <v>68</v>
      </c>
      <c r="G77" s="75">
        <v>89</v>
      </c>
      <c r="H77" s="75">
        <v>3</v>
      </c>
      <c r="I77" s="69" t="s">
        <v>120</v>
      </c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7"/>
      <c r="Z77" s="95"/>
      <c r="AA77" s="131">
        <v>0.0011226851851851851</v>
      </c>
      <c r="AB77" s="131">
        <v>0.0011435185185185183</v>
      </c>
      <c r="AC77" s="213">
        <f t="shared" si="2"/>
        <v>0.0022662037037037034</v>
      </c>
      <c r="AD77" s="316"/>
      <c r="AE77" s="314"/>
    </row>
    <row r="78" spans="1:31" ht="18" customHeight="1">
      <c r="A78" s="38">
        <v>9</v>
      </c>
      <c r="B78" s="154">
        <v>64</v>
      </c>
      <c r="C78" s="67"/>
      <c r="D78" s="30">
        <v>112030</v>
      </c>
      <c r="E78" s="31" t="s">
        <v>151</v>
      </c>
      <c r="F78" s="32" t="s">
        <v>68</v>
      </c>
      <c r="G78" s="32">
        <v>90</v>
      </c>
      <c r="H78" s="32">
        <v>3</v>
      </c>
      <c r="I78" s="49" t="s">
        <v>10</v>
      </c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107"/>
      <c r="Z78" s="95"/>
      <c r="AA78" s="131">
        <v>0.0011282407407407406</v>
      </c>
      <c r="AB78" s="131">
        <v>0.0011422453703703703</v>
      </c>
      <c r="AC78" s="213">
        <f t="shared" si="2"/>
        <v>0.002270486111111111</v>
      </c>
      <c r="AD78" s="316"/>
      <c r="AE78" s="314"/>
    </row>
    <row r="79" spans="1:31" ht="18" customHeight="1">
      <c r="A79" s="38">
        <v>10</v>
      </c>
      <c r="B79" s="155">
        <v>39</v>
      </c>
      <c r="C79" s="67"/>
      <c r="D79" s="70">
        <v>108001</v>
      </c>
      <c r="E79" s="70" t="s">
        <v>135</v>
      </c>
      <c r="F79" s="68" t="s">
        <v>67</v>
      </c>
      <c r="G79" s="68">
        <v>91</v>
      </c>
      <c r="H79" s="68">
        <v>3</v>
      </c>
      <c r="I79" s="69" t="s">
        <v>53</v>
      </c>
      <c r="J79" s="95">
        <v>0</v>
      </c>
      <c r="K79" s="95">
        <v>0</v>
      </c>
      <c r="L79" s="95">
        <v>1</v>
      </c>
      <c r="M79" s="95">
        <v>0</v>
      </c>
      <c r="N79" s="95">
        <v>0</v>
      </c>
      <c r="O79" s="95">
        <v>0</v>
      </c>
      <c r="P79" s="95">
        <v>0</v>
      </c>
      <c r="Q79" s="95">
        <v>7</v>
      </c>
      <c r="R79" s="95">
        <v>4</v>
      </c>
      <c r="S79" s="95">
        <v>0</v>
      </c>
      <c r="T79" s="95">
        <f>MIN(J79:K79)</f>
        <v>0</v>
      </c>
      <c r="U79" s="95">
        <f>MIN(M79:N79)</f>
        <v>0</v>
      </c>
      <c r="V79" s="95">
        <f>MIN(T79,U79)</f>
        <v>0</v>
      </c>
      <c r="W79" s="95">
        <f>MIN(O79:R79)</f>
        <v>0</v>
      </c>
      <c r="X79" s="95">
        <f>MIN(J79:N79)</f>
        <v>0</v>
      </c>
      <c r="Y79" s="107">
        <f>L79+S79+SUM(J79:K79,M79:N79,O79:R79)-V79-W79</f>
        <v>12</v>
      </c>
      <c r="Z79" s="95">
        <f>SUM(J79:N79)</f>
        <v>1</v>
      </c>
      <c r="AA79" s="131">
        <v>0.001133564814814815</v>
      </c>
      <c r="AB79" s="131">
        <v>0.0011371527777777777</v>
      </c>
      <c r="AC79" s="213">
        <f t="shared" si="2"/>
        <v>0.0022707175925925924</v>
      </c>
      <c r="AD79" s="316"/>
      <c r="AE79" s="314"/>
    </row>
    <row r="80" spans="1:31" ht="18" customHeight="1">
      <c r="A80" s="38">
        <v>11</v>
      </c>
      <c r="B80" s="155">
        <v>46</v>
      </c>
      <c r="C80" s="67"/>
      <c r="D80" s="70">
        <v>103010</v>
      </c>
      <c r="E80" s="70" t="s">
        <v>130</v>
      </c>
      <c r="F80" s="68" t="s">
        <v>67</v>
      </c>
      <c r="G80" s="68">
        <v>92</v>
      </c>
      <c r="H80" s="68">
        <v>3</v>
      </c>
      <c r="I80" s="69" t="s">
        <v>129</v>
      </c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107"/>
      <c r="Z80" s="95"/>
      <c r="AA80" s="131">
        <v>0.0011430555555555554</v>
      </c>
      <c r="AB80" s="131">
        <v>0.001154513888888889</v>
      </c>
      <c r="AC80" s="213">
        <f t="shared" si="2"/>
        <v>0.002297569444444444</v>
      </c>
      <c r="AD80" s="316"/>
      <c r="AE80" s="314"/>
    </row>
    <row r="81" spans="1:31" ht="18" customHeight="1">
      <c r="A81" s="38">
        <v>12</v>
      </c>
      <c r="B81" s="155">
        <v>44</v>
      </c>
      <c r="C81" s="67" t="e">
        <f>1+#REF!</f>
        <v>#REF!</v>
      </c>
      <c r="D81" s="30">
        <v>133044</v>
      </c>
      <c r="E81" s="31" t="s">
        <v>88</v>
      </c>
      <c r="F81" s="32" t="s">
        <v>67</v>
      </c>
      <c r="G81" s="32">
        <v>92</v>
      </c>
      <c r="H81" s="68">
        <v>3</v>
      </c>
      <c r="I81" s="69" t="s">
        <v>86</v>
      </c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107"/>
      <c r="Z81" s="95"/>
      <c r="AA81" s="131">
        <v>0.0011600694444444445</v>
      </c>
      <c r="AB81" s="131">
        <v>0.0011721064814814814</v>
      </c>
      <c r="AC81" s="213">
        <f t="shared" si="2"/>
        <v>0.002332175925925926</v>
      </c>
      <c r="AD81" s="316"/>
      <c r="AE81" s="314"/>
    </row>
    <row r="82" spans="1:31" ht="18" customHeight="1">
      <c r="A82" s="38">
        <v>13</v>
      </c>
      <c r="B82" s="155">
        <v>47</v>
      </c>
      <c r="C82" s="67"/>
      <c r="D82" s="30">
        <v>112018</v>
      </c>
      <c r="E82" s="31" t="s">
        <v>152</v>
      </c>
      <c r="F82" s="32" t="s">
        <v>67</v>
      </c>
      <c r="G82" s="32">
        <v>92</v>
      </c>
      <c r="H82" s="32">
        <v>0</v>
      </c>
      <c r="I82" s="49" t="s">
        <v>10</v>
      </c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107"/>
      <c r="Z82" s="95"/>
      <c r="AA82" s="131">
        <v>0.0011579861111111112</v>
      </c>
      <c r="AB82" s="131">
        <v>0.0011802083333333332</v>
      </c>
      <c r="AC82" s="213">
        <f t="shared" si="2"/>
        <v>0.0023381944444444444</v>
      </c>
      <c r="AD82" s="316"/>
      <c r="AE82" s="314"/>
    </row>
    <row r="83" spans="1:31" ht="18" customHeight="1">
      <c r="A83" s="38">
        <v>14</v>
      </c>
      <c r="B83" s="154">
        <v>50</v>
      </c>
      <c r="C83" s="67">
        <f>1+C82</f>
        <v>1</v>
      </c>
      <c r="D83" s="30">
        <v>119021</v>
      </c>
      <c r="E83" s="31" t="s">
        <v>79</v>
      </c>
      <c r="F83" s="32" t="s">
        <v>68</v>
      </c>
      <c r="G83" s="32">
        <v>89</v>
      </c>
      <c r="H83" s="68">
        <v>3</v>
      </c>
      <c r="I83" s="49" t="s">
        <v>7</v>
      </c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107"/>
      <c r="Z83" s="95"/>
      <c r="AA83" s="131">
        <v>0.0011888888888888889</v>
      </c>
      <c r="AB83" s="131">
        <v>0.0011871527777777779</v>
      </c>
      <c r="AC83" s="213">
        <f t="shared" si="2"/>
        <v>0.002376041666666667</v>
      </c>
      <c r="AD83" s="316"/>
      <c r="AE83" s="314"/>
    </row>
    <row r="84" spans="1:31" ht="18" customHeight="1">
      <c r="A84" s="38">
        <v>15</v>
      </c>
      <c r="B84" s="155">
        <v>53</v>
      </c>
      <c r="C84" s="67" t="e">
        <f>1+C81</f>
        <v>#REF!</v>
      </c>
      <c r="D84" s="30">
        <v>63023</v>
      </c>
      <c r="E84" s="31" t="s">
        <v>91</v>
      </c>
      <c r="F84" s="32" t="s">
        <v>68</v>
      </c>
      <c r="G84" s="32">
        <v>90</v>
      </c>
      <c r="H84" s="32">
        <v>3</v>
      </c>
      <c r="I84" s="49" t="s">
        <v>90</v>
      </c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107"/>
      <c r="Z84" s="95"/>
      <c r="AA84" s="131">
        <v>0.0012016203703703705</v>
      </c>
      <c r="AB84" s="131">
        <v>0.0012024305555555555</v>
      </c>
      <c r="AC84" s="213">
        <f t="shared" si="2"/>
        <v>0.002404050925925926</v>
      </c>
      <c r="AD84" s="316"/>
      <c r="AE84" s="314"/>
    </row>
    <row r="85" spans="1:31" ht="18" customHeight="1">
      <c r="A85" s="38">
        <v>16</v>
      </c>
      <c r="B85" s="155">
        <v>45</v>
      </c>
      <c r="C85" s="67" t="e">
        <f>1+C84</f>
        <v>#REF!</v>
      </c>
      <c r="D85" s="70">
        <v>63021</v>
      </c>
      <c r="E85" s="71" t="s">
        <v>89</v>
      </c>
      <c r="F85" s="68" t="s">
        <v>67</v>
      </c>
      <c r="G85" s="68">
        <v>92</v>
      </c>
      <c r="H85" s="68">
        <v>3</v>
      </c>
      <c r="I85" s="69" t="s">
        <v>90</v>
      </c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8"/>
      <c r="Z85" s="105"/>
      <c r="AA85" s="131">
        <v>0.0011967592592592592</v>
      </c>
      <c r="AB85" s="131">
        <v>0.001222800925925926</v>
      </c>
      <c r="AC85" s="213">
        <f t="shared" si="2"/>
        <v>0.002419560185185185</v>
      </c>
      <c r="AD85" s="316"/>
      <c r="AE85" s="314"/>
    </row>
    <row r="86" spans="1:31" ht="18" customHeight="1">
      <c r="A86" s="38">
        <v>17</v>
      </c>
      <c r="B86" s="155">
        <v>49</v>
      </c>
      <c r="C86" s="67" t="e">
        <f>1+C84</f>
        <v>#REF!</v>
      </c>
      <c r="D86" s="30">
        <v>119135</v>
      </c>
      <c r="E86" s="31" t="s">
        <v>78</v>
      </c>
      <c r="F86" s="32" t="s">
        <v>68</v>
      </c>
      <c r="G86" s="32">
        <v>89</v>
      </c>
      <c r="H86" s="32">
        <v>3</v>
      </c>
      <c r="I86" s="49" t="s">
        <v>7</v>
      </c>
      <c r="J86" s="97">
        <v>2</v>
      </c>
      <c r="K86" s="91" t="s">
        <v>10</v>
      </c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107"/>
      <c r="Z86" s="95"/>
      <c r="AA86" s="131">
        <v>0.0012038194444444442</v>
      </c>
      <c r="AB86" s="131">
        <v>0.0012197916666666666</v>
      </c>
      <c r="AC86" s="213">
        <f t="shared" si="2"/>
        <v>0.0024236111111111108</v>
      </c>
      <c r="AD86" s="316"/>
      <c r="AE86" s="314"/>
    </row>
    <row r="87" spans="1:31" ht="18" customHeight="1">
      <c r="A87" s="38">
        <v>18</v>
      </c>
      <c r="B87" s="155">
        <v>59</v>
      </c>
      <c r="C87" s="67" t="e">
        <f>1+C86</f>
        <v>#REF!</v>
      </c>
      <c r="D87" s="70">
        <v>110533</v>
      </c>
      <c r="E87" s="71" t="s">
        <v>111</v>
      </c>
      <c r="F87" s="68" t="s">
        <v>68</v>
      </c>
      <c r="G87" s="68">
        <v>90</v>
      </c>
      <c r="H87" s="68">
        <v>0</v>
      </c>
      <c r="I87" s="69" t="s">
        <v>112</v>
      </c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107"/>
      <c r="Z87" s="95"/>
      <c r="AA87" s="131">
        <v>0.0012057870370370371</v>
      </c>
      <c r="AB87" s="131">
        <v>0.0012731481481481483</v>
      </c>
      <c r="AC87" s="213">
        <f t="shared" si="2"/>
        <v>0.0024789351851851856</v>
      </c>
      <c r="AD87" s="316"/>
      <c r="AE87" s="314"/>
    </row>
    <row r="88" spans="1:31" ht="18" customHeight="1">
      <c r="A88" s="38">
        <v>19</v>
      </c>
      <c r="B88" s="154">
        <v>58</v>
      </c>
      <c r="C88" s="67" t="e">
        <f>1+C87</f>
        <v>#REF!</v>
      </c>
      <c r="D88" s="70">
        <v>113241</v>
      </c>
      <c r="E88" s="71" t="s">
        <v>103</v>
      </c>
      <c r="F88" s="68" t="s">
        <v>68</v>
      </c>
      <c r="G88" s="68">
        <v>90</v>
      </c>
      <c r="H88" s="68">
        <v>0</v>
      </c>
      <c r="I88" s="69" t="s">
        <v>101</v>
      </c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107"/>
      <c r="Z88" s="95"/>
      <c r="AA88" s="131">
        <v>0.0012800925925925924</v>
      </c>
      <c r="AB88" s="131">
        <v>0.0012518518518518519</v>
      </c>
      <c r="AC88" s="213">
        <f t="shared" si="2"/>
        <v>0.0025319444444444443</v>
      </c>
      <c r="AD88" s="316"/>
      <c r="AE88" s="314"/>
    </row>
    <row r="89" spans="1:31" ht="18" customHeight="1">
      <c r="A89" s="38">
        <v>20</v>
      </c>
      <c r="B89" s="155">
        <v>36</v>
      </c>
      <c r="C89" s="67" t="e">
        <f>1+C88</f>
        <v>#REF!</v>
      </c>
      <c r="D89" s="30">
        <v>64038</v>
      </c>
      <c r="E89" s="31" t="s">
        <v>117</v>
      </c>
      <c r="F89" s="32" t="s">
        <v>81</v>
      </c>
      <c r="G89" s="32">
        <v>93</v>
      </c>
      <c r="H89" s="32">
        <v>3</v>
      </c>
      <c r="I89" s="69" t="s">
        <v>120</v>
      </c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107"/>
      <c r="Z89" s="95"/>
      <c r="AA89" s="131">
        <v>0.0012806712962962965</v>
      </c>
      <c r="AB89" s="131">
        <v>0.0012550925925925926</v>
      </c>
      <c r="AC89" s="213">
        <f t="shared" si="2"/>
        <v>0.002535763888888889</v>
      </c>
      <c r="AD89" s="316"/>
      <c r="AE89" s="314"/>
    </row>
    <row r="90" spans="1:31" ht="18" customHeight="1">
      <c r="A90" s="38">
        <v>21</v>
      </c>
      <c r="B90" s="155">
        <v>41</v>
      </c>
      <c r="C90" s="67"/>
      <c r="D90" s="70">
        <v>108033</v>
      </c>
      <c r="E90" s="70" t="s">
        <v>136</v>
      </c>
      <c r="F90" s="68" t="s">
        <v>67</v>
      </c>
      <c r="G90" s="68">
        <v>92</v>
      </c>
      <c r="H90" s="68">
        <v>0</v>
      </c>
      <c r="I90" s="69" t="s">
        <v>53</v>
      </c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8"/>
      <c r="Z90" s="105"/>
      <c r="AA90" s="131">
        <v>0.0012752314814814816</v>
      </c>
      <c r="AB90" s="131">
        <v>0.0012774305555555555</v>
      </c>
      <c r="AC90" s="213">
        <f t="shared" si="2"/>
        <v>0.0025526620370370373</v>
      </c>
      <c r="AD90" s="316"/>
      <c r="AE90" s="314"/>
    </row>
    <row r="91" spans="1:31" ht="18" customHeight="1">
      <c r="A91" s="38">
        <v>22</v>
      </c>
      <c r="B91" s="155">
        <v>55</v>
      </c>
      <c r="C91" s="67">
        <f>1+C90</f>
        <v>1</v>
      </c>
      <c r="D91" s="30">
        <v>60036</v>
      </c>
      <c r="E91" s="31" t="s">
        <v>99</v>
      </c>
      <c r="F91" s="32" t="s">
        <v>68</v>
      </c>
      <c r="G91" s="32">
        <v>89</v>
      </c>
      <c r="H91" s="68">
        <v>0</v>
      </c>
      <c r="I91" s="49" t="s">
        <v>14</v>
      </c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107"/>
      <c r="Z91" s="95"/>
      <c r="AA91" s="131">
        <v>0.0012851851851851852</v>
      </c>
      <c r="AB91" s="131">
        <v>0.0012875</v>
      </c>
      <c r="AC91" s="213">
        <f t="shared" si="2"/>
        <v>0.0025726851851851852</v>
      </c>
      <c r="AD91" s="316"/>
      <c r="AE91" s="314"/>
    </row>
    <row r="92" spans="1:31" ht="18" customHeight="1">
      <c r="A92" s="38">
        <v>23</v>
      </c>
      <c r="B92" s="155">
        <v>35</v>
      </c>
      <c r="C92" s="67"/>
      <c r="D92" s="70">
        <v>103019</v>
      </c>
      <c r="E92" s="70" t="s">
        <v>131</v>
      </c>
      <c r="F92" s="68" t="s">
        <v>81</v>
      </c>
      <c r="G92" s="68">
        <v>94</v>
      </c>
      <c r="H92" s="68">
        <v>3</v>
      </c>
      <c r="I92" s="69" t="s">
        <v>129</v>
      </c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8"/>
      <c r="Z92" s="105"/>
      <c r="AA92" s="131">
        <v>0.0012784722222222223</v>
      </c>
      <c r="AB92" s="131">
        <v>0.001301736111111111</v>
      </c>
      <c r="AC92" s="213">
        <f t="shared" si="2"/>
        <v>0.0025802083333333332</v>
      </c>
      <c r="AD92" s="316"/>
      <c r="AE92" s="314"/>
    </row>
    <row r="93" spans="1:31" ht="18" customHeight="1">
      <c r="A93" s="38">
        <v>24</v>
      </c>
      <c r="B93" s="155">
        <v>33</v>
      </c>
      <c r="C93" s="67">
        <f>1+C92</f>
        <v>1</v>
      </c>
      <c r="D93" s="30">
        <v>101037</v>
      </c>
      <c r="E93" s="31" t="s">
        <v>95</v>
      </c>
      <c r="F93" s="32" t="s">
        <v>81</v>
      </c>
      <c r="G93" s="32">
        <v>94</v>
      </c>
      <c r="H93" s="68">
        <v>0</v>
      </c>
      <c r="I93" s="49" t="s">
        <v>94</v>
      </c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8"/>
      <c r="Z93" s="105"/>
      <c r="AA93" s="131">
        <v>0.0013215277777777776</v>
      </c>
      <c r="AB93" s="131">
        <v>0.0013405092592592594</v>
      </c>
      <c r="AC93" s="213">
        <f t="shared" si="2"/>
        <v>0.002662037037037037</v>
      </c>
      <c r="AD93" s="316"/>
      <c r="AE93" s="314"/>
    </row>
    <row r="94" spans="1:31" ht="18" customHeight="1">
      <c r="A94" s="38">
        <v>25</v>
      </c>
      <c r="B94" s="155">
        <v>34</v>
      </c>
      <c r="C94" s="67">
        <f>1+C93</f>
        <v>2</v>
      </c>
      <c r="D94" s="30">
        <v>64021</v>
      </c>
      <c r="E94" s="31" t="s">
        <v>118</v>
      </c>
      <c r="F94" s="32" t="s">
        <v>81</v>
      </c>
      <c r="G94" s="32">
        <v>93</v>
      </c>
      <c r="H94" s="32">
        <v>0</v>
      </c>
      <c r="I94" s="69" t="s">
        <v>120</v>
      </c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107"/>
      <c r="Z94" s="95"/>
      <c r="AA94" s="131">
        <v>0.0013335648148148146</v>
      </c>
      <c r="AB94" s="131">
        <v>0.0013386574074074073</v>
      </c>
      <c r="AC94" s="213">
        <f t="shared" si="2"/>
        <v>0.0026722222222222217</v>
      </c>
      <c r="AD94" s="316"/>
      <c r="AE94" s="314"/>
    </row>
    <row r="95" spans="1:31" ht="18" customHeight="1">
      <c r="A95" s="38">
        <v>26</v>
      </c>
      <c r="B95" s="155">
        <v>57</v>
      </c>
      <c r="C95" s="67">
        <f>1+C94</f>
        <v>3</v>
      </c>
      <c r="D95" s="30">
        <v>113214</v>
      </c>
      <c r="E95" s="31" t="s">
        <v>102</v>
      </c>
      <c r="F95" s="32" t="s">
        <v>68</v>
      </c>
      <c r="G95" s="32">
        <v>89</v>
      </c>
      <c r="H95" s="68">
        <v>3</v>
      </c>
      <c r="I95" s="69" t="s">
        <v>101</v>
      </c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107"/>
      <c r="Z95" s="95"/>
      <c r="AA95" s="131">
        <v>0.0013105324074074076</v>
      </c>
      <c r="AB95" s="131">
        <v>0.0013752314814814814</v>
      </c>
      <c r="AC95" s="213">
        <f t="shared" si="2"/>
        <v>0.002685763888888889</v>
      </c>
      <c r="AD95" s="316"/>
      <c r="AE95" s="314"/>
    </row>
    <row r="96" spans="1:31" ht="18" customHeight="1">
      <c r="A96" s="38">
        <v>27</v>
      </c>
      <c r="B96" s="155">
        <v>32</v>
      </c>
      <c r="C96" s="67" t="e">
        <f>1+#REF!</f>
        <v>#REF!</v>
      </c>
      <c r="D96" s="30">
        <v>119150</v>
      </c>
      <c r="E96" s="31" t="s">
        <v>82</v>
      </c>
      <c r="F96" s="32" t="s">
        <v>81</v>
      </c>
      <c r="G96" s="32">
        <v>93</v>
      </c>
      <c r="H96" s="68">
        <v>0</v>
      </c>
      <c r="I96" s="49" t="s">
        <v>7</v>
      </c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8"/>
      <c r="Z96" s="105"/>
      <c r="AA96" s="131">
        <v>0.0013672453703703704</v>
      </c>
      <c r="AB96" s="131">
        <v>0.001374884259259259</v>
      </c>
      <c r="AC96" s="213">
        <f t="shared" si="2"/>
        <v>0.0027421296296296295</v>
      </c>
      <c r="AD96" s="316"/>
      <c r="AE96" s="314"/>
    </row>
    <row r="97" spans="1:31" ht="18" customHeight="1">
      <c r="A97" s="218"/>
      <c r="B97" s="157"/>
      <c r="C97" s="76"/>
      <c r="D97" s="33">
        <v>57016</v>
      </c>
      <c r="E97" s="41" t="s">
        <v>171</v>
      </c>
      <c r="F97" s="42" t="s">
        <v>67</v>
      </c>
      <c r="G97" s="42">
        <v>91</v>
      </c>
      <c r="H97" s="42"/>
      <c r="I97" s="158" t="s">
        <v>138</v>
      </c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10"/>
      <c r="Z97" s="106"/>
      <c r="AA97" s="138" t="s">
        <v>172</v>
      </c>
      <c r="AB97" s="138" t="s">
        <v>173</v>
      </c>
      <c r="AC97" s="214"/>
      <c r="AD97" s="318"/>
      <c r="AE97" s="315"/>
    </row>
    <row r="98" ht="18" customHeight="1"/>
    <row r="99" ht="18" customHeight="1">
      <c r="B99" s="147" t="s">
        <v>177</v>
      </c>
    </row>
    <row r="100" ht="18" customHeight="1">
      <c r="AD100" s="2" t="s">
        <v>188</v>
      </c>
    </row>
    <row r="101" spans="1:31" ht="18" customHeight="1">
      <c r="A101" s="34">
        <v>1</v>
      </c>
      <c r="B101" s="160">
        <v>39</v>
      </c>
      <c r="C101" s="65"/>
      <c r="D101" s="125">
        <v>108001</v>
      </c>
      <c r="E101" s="125" t="s">
        <v>135</v>
      </c>
      <c r="F101" s="127" t="s">
        <v>67</v>
      </c>
      <c r="G101" s="127">
        <v>91</v>
      </c>
      <c r="H101" s="127">
        <v>3</v>
      </c>
      <c r="I101" s="150" t="s">
        <v>53</v>
      </c>
      <c r="J101" s="151">
        <v>0</v>
      </c>
      <c r="K101" s="151">
        <v>0</v>
      </c>
      <c r="L101" s="151">
        <v>1</v>
      </c>
      <c r="M101" s="151">
        <v>0</v>
      </c>
      <c r="N101" s="151">
        <v>0</v>
      </c>
      <c r="O101" s="151">
        <v>0</v>
      </c>
      <c r="P101" s="151">
        <v>0</v>
      </c>
      <c r="Q101" s="151">
        <v>7</v>
      </c>
      <c r="R101" s="151">
        <v>4</v>
      </c>
      <c r="S101" s="151">
        <v>0</v>
      </c>
      <c r="T101" s="151">
        <f>MIN(J101:K101)</f>
        <v>0</v>
      </c>
      <c r="U101" s="151">
        <f>MIN(M101:N101)</f>
        <v>0</v>
      </c>
      <c r="V101" s="151">
        <f>MIN(T101,U101)</f>
        <v>0</v>
      </c>
      <c r="W101" s="151">
        <f>MIN(O101:R101)</f>
        <v>0</v>
      </c>
      <c r="X101" s="151">
        <f>MIN(J101:N101)</f>
        <v>0</v>
      </c>
      <c r="Y101" s="152">
        <f>L101+S101+SUM(J101:K101,M101:N101,O101:R101)-V101-W101</f>
        <v>12</v>
      </c>
      <c r="Z101" s="151">
        <f>SUM(J101:N101)</f>
        <v>1</v>
      </c>
      <c r="AA101" s="128">
        <v>0.001133564814814815</v>
      </c>
      <c r="AB101" s="128">
        <v>0.0011371527777777777</v>
      </c>
      <c r="AC101" s="212">
        <f aca="true" t="shared" si="3" ref="AC101:AC106">SUM(AB101+AA101)</f>
        <v>0.0022707175925925924</v>
      </c>
      <c r="AD101" s="317">
        <v>75</v>
      </c>
      <c r="AE101" s="313"/>
    </row>
    <row r="102" spans="1:31" ht="18" customHeight="1">
      <c r="A102" s="38">
        <v>2</v>
      </c>
      <c r="B102" s="155">
        <v>46</v>
      </c>
      <c r="C102" s="67"/>
      <c r="D102" s="70">
        <v>103010</v>
      </c>
      <c r="E102" s="70" t="s">
        <v>130</v>
      </c>
      <c r="F102" s="68" t="s">
        <v>67</v>
      </c>
      <c r="G102" s="68">
        <v>92</v>
      </c>
      <c r="H102" s="68">
        <v>3</v>
      </c>
      <c r="I102" s="69" t="s">
        <v>129</v>
      </c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107"/>
      <c r="Z102" s="95"/>
      <c r="AA102" s="131">
        <v>0.0011430555555555554</v>
      </c>
      <c r="AB102" s="131">
        <v>0.001154513888888889</v>
      </c>
      <c r="AC102" s="213">
        <f t="shared" si="3"/>
        <v>0.002297569444444444</v>
      </c>
      <c r="AD102" s="316">
        <v>68</v>
      </c>
      <c r="AE102" s="314"/>
    </row>
    <row r="103" spans="1:31" ht="18" customHeight="1">
      <c r="A103" s="38">
        <v>3</v>
      </c>
      <c r="B103" s="155">
        <v>44</v>
      </c>
      <c r="C103" s="67" t="e">
        <f>1+#REF!</f>
        <v>#REF!</v>
      </c>
      <c r="D103" s="30">
        <v>133044</v>
      </c>
      <c r="E103" s="31" t="s">
        <v>88</v>
      </c>
      <c r="F103" s="32" t="s">
        <v>67</v>
      </c>
      <c r="G103" s="32">
        <v>92</v>
      </c>
      <c r="H103" s="68">
        <v>3</v>
      </c>
      <c r="I103" s="69" t="s">
        <v>86</v>
      </c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107"/>
      <c r="Z103" s="95"/>
      <c r="AA103" s="131">
        <v>0.0011600694444444445</v>
      </c>
      <c r="AB103" s="131">
        <v>0.0011721064814814814</v>
      </c>
      <c r="AC103" s="213">
        <f t="shared" si="3"/>
        <v>0.002332175925925926</v>
      </c>
      <c r="AD103" s="316">
        <v>62</v>
      </c>
      <c r="AE103" s="314"/>
    </row>
    <row r="104" spans="1:31" ht="18" customHeight="1">
      <c r="A104" s="38">
        <v>4</v>
      </c>
      <c r="B104" s="155">
        <v>47</v>
      </c>
      <c r="C104" s="67"/>
      <c r="D104" s="30">
        <v>112018</v>
      </c>
      <c r="E104" s="31" t="s">
        <v>152</v>
      </c>
      <c r="F104" s="32" t="s">
        <v>67</v>
      </c>
      <c r="G104" s="32">
        <v>92</v>
      </c>
      <c r="H104" s="32">
        <v>0</v>
      </c>
      <c r="I104" s="49" t="s">
        <v>10</v>
      </c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107"/>
      <c r="Z104" s="95"/>
      <c r="AA104" s="131">
        <v>0.0011579861111111112</v>
      </c>
      <c r="AB104" s="131">
        <v>0.0011802083333333332</v>
      </c>
      <c r="AC104" s="213">
        <f t="shared" si="3"/>
        <v>0.0023381944444444444</v>
      </c>
      <c r="AD104" s="316">
        <v>57</v>
      </c>
      <c r="AE104" s="314"/>
    </row>
    <row r="105" spans="1:31" ht="18" customHeight="1">
      <c r="A105" s="38">
        <v>5</v>
      </c>
      <c r="B105" s="155">
        <v>45</v>
      </c>
      <c r="C105" s="67" t="e">
        <f>1+#REF!</f>
        <v>#REF!</v>
      </c>
      <c r="D105" s="70">
        <v>63021</v>
      </c>
      <c r="E105" s="71" t="s">
        <v>89</v>
      </c>
      <c r="F105" s="68" t="s">
        <v>67</v>
      </c>
      <c r="G105" s="68">
        <v>92</v>
      </c>
      <c r="H105" s="68">
        <v>3</v>
      </c>
      <c r="I105" s="69" t="s">
        <v>90</v>
      </c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8"/>
      <c r="Z105" s="105"/>
      <c r="AA105" s="131">
        <v>0.0011967592592592592</v>
      </c>
      <c r="AB105" s="131">
        <v>0.001222800925925926</v>
      </c>
      <c r="AC105" s="213">
        <f t="shared" si="3"/>
        <v>0.002419560185185185</v>
      </c>
      <c r="AD105" s="316">
        <v>53</v>
      </c>
      <c r="AE105" s="314"/>
    </row>
    <row r="106" spans="1:31" ht="18" customHeight="1">
      <c r="A106" s="38">
        <v>6</v>
      </c>
      <c r="B106" s="155">
        <v>41</v>
      </c>
      <c r="C106" s="67"/>
      <c r="D106" s="70">
        <v>108033</v>
      </c>
      <c r="E106" s="70" t="s">
        <v>136</v>
      </c>
      <c r="F106" s="68" t="s">
        <v>67</v>
      </c>
      <c r="G106" s="68">
        <v>92</v>
      </c>
      <c r="H106" s="68">
        <v>0</v>
      </c>
      <c r="I106" s="69" t="s">
        <v>53</v>
      </c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8"/>
      <c r="Z106" s="105"/>
      <c r="AA106" s="131">
        <v>0.0012752314814814816</v>
      </c>
      <c r="AB106" s="131">
        <v>0.0012774305555555555</v>
      </c>
      <c r="AC106" s="213">
        <f t="shared" si="3"/>
        <v>0.0025526620370370373</v>
      </c>
      <c r="AD106" s="316">
        <v>49</v>
      </c>
      <c r="AE106" s="314"/>
    </row>
    <row r="107" spans="1:31" ht="18" customHeight="1">
      <c r="A107" s="218"/>
      <c r="B107" s="157"/>
      <c r="C107" s="76"/>
      <c r="D107" s="33">
        <v>57016</v>
      </c>
      <c r="E107" s="41" t="s">
        <v>176</v>
      </c>
      <c r="F107" s="42" t="s">
        <v>67</v>
      </c>
      <c r="G107" s="42">
        <v>91</v>
      </c>
      <c r="H107" s="42"/>
      <c r="I107" s="158" t="s">
        <v>138</v>
      </c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10"/>
      <c r="Z107" s="106"/>
      <c r="AA107" s="138" t="s">
        <v>172</v>
      </c>
      <c r="AB107" s="138" t="s">
        <v>173</v>
      </c>
      <c r="AC107" s="214"/>
      <c r="AD107" s="318"/>
      <c r="AE107" s="315"/>
    </row>
    <row r="108" ht="18" customHeight="1"/>
    <row r="109" ht="18" customHeight="1">
      <c r="B109" s="147" t="s">
        <v>178</v>
      </c>
    </row>
    <row r="110" ht="18" customHeight="1">
      <c r="AD110" s="2" t="s">
        <v>188</v>
      </c>
    </row>
    <row r="111" spans="1:31" ht="18" customHeight="1">
      <c r="A111" s="34">
        <v>1</v>
      </c>
      <c r="B111" s="160">
        <v>36</v>
      </c>
      <c r="C111" s="65" t="e">
        <f>1+#REF!</f>
        <v>#REF!</v>
      </c>
      <c r="D111" s="29">
        <v>64038</v>
      </c>
      <c r="E111" s="36" t="s">
        <v>117</v>
      </c>
      <c r="F111" s="37" t="s">
        <v>81</v>
      </c>
      <c r="G111" s="37">
        <v>93</v>
      </c>
      <c r="H111" s="37">
        <v>3</v>
      </c>
      <c r="I111" s="150" t="s">
        <v>120</v>
      </c>
      <c r="J111" s="151"/>
      <c r="K111" s="151"/>
      <c r="L111" s="151"/>
      <c r="M111" s="151"/>
      <c r="N111" s="151"/>
      <c r="O111" s="151"/>
      <c r="P111" s="151"/>
      <c r="Q111" s="151"/>
      <c r="R111" s="151"/>
      <c r="S111" s="151"/>
      <c r="T111" s="151"/>
      <c r="U111" s="151"/>
      <c r="V111" s="151"/>
      <c r="W111" s="151"/>
      <c r="X111" s="151"/>
      <c r="Y111" s="152"/>
      <c r="Z111" s="151"/>
      <c r="AA111" s="128">
        <v>0.0012806712962962965</v>
      </c>
      <c r="AB111" s="128">
        <v>0.0012550925925925926</v>
      </c>
      <c r="AC111" s="212">
        <f>SUM(AB111+AA111)</f>
        <v>0.002535763888888889</v>
      </c>
      <c r="AD111" s="317">
        <v>75</v>
      </c>
      <c r="AE111" s="313"/>
    </row>
    <row r="112" spans="1:31" ht="18" customHeight="1">
      <c r="A112" s="38">
        <v>2</v>
      </c>
      <c r="B112" s="155">
        <v>35</v>
      </c>
      <c r="C112" s="67"/>
      <c r="D112" s="70">
        <v>103019</v>
      </c>
      <c r="E112" s="70" t="s">
        <v>131</v>
      </c>
      <c r="F112" s="68" t="s">
        <v>81</v>
      </c>
      <c r="G112" s="68">
        <v>94</v>
      </c>
      <c r="H112" s="68">
        <v>3</v>
      </c>
      <c r="I112" s="69" t="s">
        <v>129</v>
      </c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8"/>
      <c r="Z112" s="105"/>
      <c r="AA112" s="131">
        <v>0.0012784722222222223</v>
      </c>
      <c r="AB112" s="131">
        <v>0.001301736111111111</v>
      </c>
      <c r="AC112" s="213">
        <f>SUM(AB112+AA112)</f>
        <v>0.0025802083333333332</v>
      </c>
      <c r="AD112" s="316">
        <v>68</v>
      </c>
      <c r="AE112" s="314"/>
    </row>
    <row r="113" spans="1:31" ht="18" customHeight="1">
      <c r="A113" s="38">
        <v>3</v>
      </c>
      <c r="B113" s="155">
        <v>33</v>
      </c>
      <c r="C113" s="67">
        <f>1+C112</f>
        <v>1</v>
      </c>
      <c r="D113" s="30">
        <v>101037</v>
      </c>
      <c r="E113" s="31" t="s">
        <v>95</v>
      </c>
      <c r="F113" s="32" t="s">
        <v>81</v>
      </c>
      <c r="G113" s="32">
        <v>94</v>
      </c>
      <c r="H113" s="68">
        <v>0</v>
      </c>
      <c r="I113" s="49" t="s">
        <v>94</v>
      </c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8"/>
      <c r="Z113" s="105"/>
      <c r="AA113" s="131">
        <v>0.0013215277777777776</v>
      </c>
      <c r="AB113" s="131">
        <v>0.0013405092592592594</v>
      </c>
      <c r="AC113" s="213">
        <f>SUM(AB113+AA113)</f>
        <v>0.002662037037037037</v>
      </c>
      <c r="AD113" s="316">
        <v>62</v>
      </c>
      <c r="AE113" s="314"/>
    </row>
    <row r="114" spans="1:31" ht="18" customHeight="1">
      <c r="A114" s="38">
        <v>4</v>
      </c>
      <c r="B114" s="155">
        <v>34</v>
      </c>
      <c r="C114" s="67">
        <f>1+C113</f>
        <v>2</v>
      </c>
      <c r="D114" s="30">
        <v>64021</v>
      </c>
      <c r="E114" s="31" t="s">
        <v>118</v>
      </c>
      <c r="F114" s="32" t="s">
        <v>81</v>
      </c>
      <c r="G114" s="32">
        <v>93</v>
      </c>
      <c r="H114" s="32">
        <v>0</v>
      </c>
      <c r="I114" s="69" t="s">
        <v>120</v>
      </c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107"/>
      <c r="Z114" s="95"/>
      <c r="AA114" s="131">
        <v>0.0013335648148148146</v>
      </c>
      <c r="AB114" s="131">
        <v>0.0013386574074074073</v>
      </c>
      <c r="AC114" s="213">
        <f>SUM(AB114+AA114)</f>
        <v>0.0026722222222222217</v>
      </c>
      <c r="AD114" s="316">
        <v>57</v>
      </c>
      <c r="AE114" s="314"/>
    </row>
    <row r="115" spans="1:31" ht="18" customHeight="1">
      <c r="A115" s="220">
        <v>5</v>
      </c>
      <c r="B115" s="157">
        <v>32</v>
      </c>
      <c r="C115" s="76" t="e">
        <f>1+#REF!</f>
        <v>#REF!</v>
      </c>
      <c r="D115" s="33">
        <v>119150</v>
      </c>
      <c r="E115" s="41" t="s">
        <v>82</v>
      </c>
      <c r="F115" s="42" t="s">
        <v>81</v>
      </c>
      <c r="G115" s="42">
        <v>93</v>
      </c>
      <c r="H115" s="136">
        <v>0</v>
      </c>
      <c r="I115" s="158" t="s">
        <v>7</v>
      </c>
      <c r="J115" s="161"/>
      <c r="K115" s="161"/>
      <c r="L115" s="161"/>
      <c r="M115" s="161"/>
      <c r="N115" s="161"/>
      <c r="O115" s="161"/>
      <c r="P115" s="161"/>
      <c r="Q115" s="161"/>
      <c r="R115" s="161"/>
      <c r="S115" s="161"/>
      <c r="T115" s="161"/>
      <c r="U115" s="161"/>
      <c r="V115" s="161"/>
      <c r="W115" s="161"/>
      <c r="X115" s="161"/>
      <c r="Y115" s="162"/>
      <c r="Z115" s="161"/>
      <c r="AA115" s="138">
        <v>0.0013672453703703704</v>
      </c>
      <c r="AB115" s="138">
        <v>0.001374884259259259</v>
      </c>
      <c r="AC115" s="214">
        <f>SUM(AB115+AA115)</f>
        <v>0.0027421296296296295</v>
      </c>
      <c r="AD115" s="318">
        <v>53</v>
      </c>
      <c r="AE115" s="315"/>
    </row>
    <row r="116" ht="18" customHeight="1"/>
  </sheetData>
  <mergeCells count="2">
    <mergeCell ref="J2:N2"/>
    <mergeCell ref="O2:S2"/>
  </mergeCells>
  <printOptions/>
  <pageMargins left="0.7874015748031497" right="0.7874015748031497" top="0.984251968503937" bottom="0.984251968503937" header="0.5118110236220472" footer="0.5118110236220472"/>
  <pageSetup horizontalDpi="180" verticalDpi="180" orientation="portrait" paperSize="9" scale="58" r:id="rId1"/>
  <headerFooter alignWithMargins="0">
    <oddHeader>&amp;Lzávod č. 125, 126&amp;CMČR dor., 10 ČPŽ, MČR družstev, 11 ČPŽ ve sjezdu&amp;RŽimrovice 10.-11.9.2005</oddHeader>
  </headerFooter>
  <rowBreaks count="1" manualBreakCount="1">
    <brk id="65" max="3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AF49"/>
  <sheetViews>
    <sheetView view="pageBreakPreview" zoomScale="75" zoomScaleNormal="80" zoomScaleSheetLayoutView="75" workbookViewId="0" topLeftCell="A1">
      <pane xSplit="5" ySplit="4" topLeftCell="F5" activePane="bottomRight" state="frozen"/>
      <selection pane="topLeft" activeCell="K3" sqref="K3"/>
      <selection pane="topRight" activeCell="K3" sqref="K3"/>
      <selection pane="bottomLeft" activeCell="K3" sqref="K3"/>
      <selection pane="bottomRight" activeCell="D13" sqref="D13:I13"/>
    </sheetView>
  </sheetViews>
  <sheetFormatPr defaultColWidth="9.00390625" defaultRowHeight="12.75"/>
  <cols>
    <col min="1" max="1" width="3.75390625" style="18" customWidth="1"/>
    <col min="2" max="2" width="0.37109375" style="18" hidden="1" customWidth="1"/>
    <col min="3" max="3" width="11.25390625" style="10" hidden="1" customWidth="1"/>
    <col min="4" max="4" width="13.375" style="1" customWidth="1"/>
    <col min="5" max="5" width="29.00390625" style="4" customWidth="1"/>
    <col min="6" max="6" width="7.25390625" style="2" customWidth="1"/>
    <col min="7" max="7" width="5.625" style="2" customWidth="1"/>
    <col min="8" max="8" width="5.375" style="2" customWidth="1"/>
    <col min="9" max="9" width="17.00390625" style="4" customWidth="1"/>
    <col min="10" max="10" width="0.12890625" style="1" hidden="1" customWidth="1"/>
    <col min="11" max="24" width="4.25390625" style="1" hidden="1" customWidth="1"/>
    <col min="25" max="25" width="5.75390625" style="7" hidden="1" customWidth="1"/>
    <col min="26" max="26" width="5.25390625" style="1" hidden="1" customWidth="1"/>
    <col min="27" max="27" width="10.375" style="1" bestFit="1" customWidth="1"/>
    <col min="28" max="28" width="10.375" style="0" bestFit="1" customWidth="1"/>
    <col min="29" max="29" width="10.375" style="18" bestFit="1" customWidth="1"/>
    <col min="30" max="30" width="5.875" style="9" customWidth="1"/>
    <col min="31" max="31" width="5.125" style="19" customWidth="1"/>
  </cols>
  <sheetData>
    <row r="2" ht="18">
      <c r="B2" s="28" t="s">
        <v>73</v>
      </c>
    </row>
    <row r="3" spans="10:23" ht="27.75" customHeight="1" thickBot="1">
      <c r="J3" s="271" t="s">
        <v>38</v>
      </c>
      <c r="K3" s="271"/>
      <c r="L3" s="271"/>
      <c r="M3" s="271"/>
      <c r="N3" s="271"/>
      <c r="O3" s="271" t="s">
        <v>27</v>
      </c>
      <c r="P3" s="271"/>
      <c r="Q3" s="271"/>
      <c r="R3" s="271"/>
      <c r="S3" s="271"/>
      <c r="T3" s="6"/>
      <c r="U3" s="6"/>
      <c r="V3" s="6"/>
      <c r="W3" s="6"/>
    </row>
    <row r="4" spans="1:32" ht="48" customHeight="1" thickBot="1">
      <c r="A4" s="217" t="s">
        <v>159</v>
      </c>
      <c r="B4" s="123" t="s">
        <v>160</v>
      </c>
      <c r="C4" s="116" t="s">
        <v>0</v>
      </c>
      <c r="D4" s="117" t="s">
        <v>6</v>
      </c>
      <c r="E4" s="117" t="s">
        <v>1</v>
      </c>
      <c r="F4" s="117" t="s">
        <v>75</v>
      </c>
      <c r="G4" s="117" t="s">
        <v>2</v>
      </c>
      <c r="H4" s="117" t="s">
        <v>3</v>
      </c>
      <c r="I4" s="118" t="s">
        <v>4</v>
      </c>
      <c r="J4" s="117" t="s">
        <v>29</v>
      </c>
      <c r="K4" s="117" t="s">
        <v>30</v>
      </c>
      <c r="L4" s="117" t="s">
        <v>45</v>
      </c>
      <c r="M4" s="117" t="s">
        <v>46</v>
      </c>
      <c r="N4" s="117" t="s">
        <v>31</v>
      </c>
      <c r="O4" s="117" t="s">
        <v>29</v>
      </c>
      <c r="P4" s="117" t="s">
        <v>30</v>
      </c>
      <c r="Q4" s="117" t="s">
        <v>37</v>
      </c>
      <c r="R4" s="117" t="s">
        <v>46</v>
      </c>
      <c r="S4" s="117" t="s">
        <v>47</v>
      </c>
      <c r="T4" s="117" t="s">
        <v>12</v>
      </c>
      <c r="U4" s="117" t="s">
        <v>17</v>
      </c>
      <c r="V4" s="117" t="s">
        <v>48</v>
      </c>
      <c r="W4" s="117" t="s">
        <v>49</v>
      </c>
      <c r="X4" s="117" t="s">
        <v>50</v>
      </c>
      <c r="Y4" s="119" t="s">
        <v>5</v>
      </c>
      <c r="Z4" s="120" t="s">
        <v>39</v>
      </c>
      <c r="AA4" s="117" t="s">
        <v>161</v>
      </c>
      <c r="AB4" s="121" t="s">
        <v>162</v>
      </c>
      <c r="AC4" s="210" t="s">
        <v>163</v>
      </c>
      <c r="AD4" s="121" t="s">
        <v>164</v>
      </c>
      <c r="AE4" s="277" t="s">
        <v>164</v>
      </c>
      <c r="AF4" s="51"/>
    </row>
    <row r="5" spans="1:32" ht="15.75">
      <c r="A5" s="211"/>
      <c r="B5" s="59"/>
      <c r="C5" s="21"/>
      <c r="D5" s="22"/>
      <c r="E5" s="23"/>
      <c r="F5" s="24"/>
      <c r="G5" s="22"/>
      <c r="H5" s="22"/>
      <c r="I5" s="22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45"/>
      <c r="Z5" s="46"/>
      <c r="AA5" s="51"/>
      <c r="AB5" s="51"/>
      <c r="AC5" s="211"/>
      <c r="AD5" s="289"/>
      <c r="AE5" s="232"/>
      <c r="AF5" s="51"/>
    </row>
    <row r="6" spans="1:31" ht="21.75" customHeight="1">
      <c r="A6" s="221">
        <v>1</v>
      </c>
      <c r="B6" s="170">
        <v>110</v>
      </c>
      <c r="C6" s="35"/>
      <c r="D6" s="29">
        <v>121033</v>
      </c>
      <c r="E6" s="36" t="s">
        <v>144</v>
      </c>
      <c r="F6" s="37"/>
      <c r="G6" s="37">
        <v>86</v>
      </c>
      <c r="H6" s="37">
        <v>2</v>
      </c>
      <c r="I6" s="36" t="s">
        <v>143</v>
      </c>
      <c r="J6" s="171">
        <v>18</v>
      </c>
      <c r="K6" s="171">
        <v>16</v>
      </c>
      <c r="L6" s="171">
        <v>14</v>
      </c>
      <c r="M6" s="171">
        <v>20</v>
      </c>
      <c r="N6" s="171">
        <v>0</v>
      </c>
      <c r="O6" s="171">
        <v>22</v>
      </c>
      <c r="P6" s="171">
        <v>10</v>
      </c>
      <c r="Q6" s="171">
        <v>9</v>
      </c>
      <c r="R6" s="171">
        <v>25</v>
      </c>
      <c r="S6" s="171">
        <v>0</v>
      </c>
      <c r="T6" s="171">
        <f>MIN(J6:K6)</f>
        <v>16</v>
      </c>
      <c r="U6" s="171">
        <f>MIN(M6:N6)</f>
        <v>0</v>
      </c>
      <c r="V6" s="171">
        <f>MIN(T6,U6)</f>
        <v>0</v>
      </c>
      <c r="W6" s="171">
        <f>MIN(O6:R6)</f>
        <v>9</v>
      </c>
      <c r="X6" s="171">
        <f>MIN(J6:N6)</f>
        <v>0</v>
      </c>
      <c r="Y6" s="172">
        <f>L6+S6+SUM(J6:K6,M6:N6,O6:R6)-V6-W6</f>
        <v>125</v>
      </c>
      <c r="Z6" s="171">
        <f>SUM(J6:N6)</f>
        <v>68</v>
      </c>
      <c r="AA6" s="128">
        <v>0.0010626157407407407</v>
      </c>
      <c r="AB6" s="128">
        <v>0.0010517361111111111</v>
      </c>
      <c r="AC6" s="212">
        <f aca="true" t="shared" si="0" ref="AC6:AC22">SUM(AB6+AA6)</f>
        <v>0.0021143518518518516</v>
      </c>
      <c r="AD6" s="283"/>
      <c r="AE6" s="278">
        <v>94</v>
      </c>
    </row>
    <row r="7" spans="1:31" ht="21.75" customHeight="1">
      <c r="A7" s="222">
        <v>2</v>
      </c>
      <c r="B7" s="174">
        <v>103</v>
      </c>
      <c r="C7" s="39">
        <v>11</v>
      </c>
      <c r="D7" s="30">
        <v>1014</v>
      </c>
      <c r="E7" s="31" t="s">
        <v>34</v>
      </c>
      <c r="F7" s="32" t="s">
        <v>69</v>
      </c>
      <c r="G7" s="32">
        <v>88</v>
      </c>
      <c r="H7" s="32">
        <v>1</v>
      </c>
      <c r="I7" s="31" t="s">
        <v>8</v>
      </c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6"/>
      <c r="Z7" s="175"/>
      <c r="AA7" s="131">
        <v>0.0010568287037037037</v>
      </c>
      <c r="AB7" s="131">
        <v>0.001064236111111111</v>
      </c>
      <c r="AC7" s="213">
        <f t="shared" si="0"/>
        <v>0.0021210648148148148</v>
      </c>
      <c r="AD7" s="284"/>
      <c r="AE7" s="279">
        <v>84</v>
      </c>
    </row>
    <row r="8" spans="1:31" ht="21.75" customHeight="1">
      <c r="A8" s="222">
        <v>3</v>
      </c>
      <c r="B8" s="174">
        <v>104</v>
      </c>
      <c r="C8" s="39">
        <v>5</v>
      </c>
      <c r="D8" s="30">
        <v>80011</v>
      </c>
      <c r="E8" s="31" t="s">
        <v>43</v>
      </c>
      <c r="F8" s="32" t="s">
        <v>68</v>
      </c>
      <c r="G8" s="32">
        <v>89</v>
      </c>
      <c r="H8" s="32">
        <v>1</v>
      </c>
      <c r="I8" s="31" t="s">
        <v>44</v>
      </c>
      <c r="J8" s="175">
        <v>12</v>
      </c>
      <c r="K8" s="175">
        <v>9</v>
      </c>
      <c r="L8" s="175">
        <v>9</v>
      </c>
      <c r="M8" s="175">
        <v>14</v>
      </c>
      <c r="N8" s="175">
        <v>0</v>
      </c>
      <c r="O8" s="175">
        <v>14</v>
      </c>
      <c r="P8" s="175">
        <v>12</v>
      </c>
      <c r="Q8" s="175">
        <v>7</v>
      </c>
      <c r="R8" s="175">
        <v>9</v>
      </c>
      <c r="S8" s="175">
        <v>0</v>
      </c>
      <c r="T8" s="175">
        <f>MIN(J8:K8)</f>
        <v>9</v>
      </c>
      <c r="U8" s="175">
        <f>MIN(M8:N8)</f>
        <v>0</v>
      </c>
      <c r="V8" s="175">
        <f>MIN(T8,U8)</f>
        <v>0</v>
      </c>
      <c r="W8" s="175">
        <f>MIN(O8:R8)</f>
        <v>7</v>
      </c>
      <c r="X8" s="175">
        <f>MIN(J8:N8)</f>
        <v>0</v>
      </c>
      <c r="Y8" s="176">
        <f>L8+S8+SUM(J8:K8,M8:N8,O8:R8)-V8-W8</f>
        <v>79</v>
      </c>
      <c r="Z8" s="175">
        <f>SUM(J8:N8)</f>
        <v>44</v>
      </c>
      <c r="AA8" s="131">
        <v>0.001074074074074074</v>
      </c>
      <c r="AB8" s="131">
        <v>0.0010863425925925925</v>
      </c>
      <c r="AC8" s="213">
        <f t="shared" si="0"/>
        <v>0.0021604166666666664</v>
      </c>
      <c r="AD8" s="284"/>
      <c r="AE8" s="279">
        <v>74</v>
      </c>
    </row>
    <row r="9" spans="1:31" ht="21.75" customHeight="1">
      <c r="A9" s="222">
        <v>4</v>
      </c>
      <c r="B9" s="174">
        <v>107</v>
      </c>
      <c r="C9" s="39">
        <v>7</v>
      </c>
      <c r="D9" s="30">
        <v>119111</v>
      </c>
      <c r="E9" s="31" t="s">
        <v>35</v>
      </c>
      <c r="F9" s="32" t="s">
        <v>68</v>
      </c>
      <c r="G9" s="32">
        <v>89</v>
      </c>
      <c r="H9" s="32" t="s">
        <v>70</v>
      </c>
      <c r="I9" s="31" t="s">
        <v>7</v>
      </c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6"/>
      <c r="Z9" s="175"/>
      <c r="AA9" s="131">
        <v>0.0010811342592592593</v>
      </c>
      <c r="AB9" s="131">
        <v>0.0010876157407407408</v>
      </c>
      <c r="AC9" s="213">
        <f t="shared" si="0"/>
        <v>0.00216875</v>
      </c>
      <c r="AD9" s="284"/>
      <c r="AE9" s="279">
        <v>64</v>
      </c>
    </row>
    <row r="10" spans="1:31" ht="21.75" customHeight="1">
      <c r="A10" s="222">
        <v>5</v>
      </c>
      <c r="B10" s="174">
        <v>106</v>
      </c>
      <c r="C10" s="39">
        <v>2</v>
      </c>
      <c r="D10" s="30">
        <v>116047</v>
      </c>
      <c r="E10" s="31" t="s">
        <v>32</v>
      </c>
      <c r="F10" s="32" t="s">
        <v>69</v>
      </c>
      <c r="G10" s="32">
        <v>87</v>
      </c>
      <c r="H10" s="32">
        <v>1</v>
      </c>
      <c r="I10" s="31" t="s">
        <v>15</v>
      </c>
      <c r="J10" s="175">
        <v>16</v>
      </c>
      <c r="K10" s="175">
        <v>22</v>
      </c>
      <c r="L10" s="175">
        <v>28</v>
      </c>
      <c r="M10" s="175">
        <v>0</v>
      </c>
      <c r="N10" s="175">
        <v>0</v>
      </c>
      <c r="O10" s="175">
        <v>18</v>
      </c>
      <c r="P10" s="175">
        <v>3</v>
      </c>
      <c r="Q10" s="175">
        <v>25</v>
      </c>
      <c r="R10" s="175">
        <v>0</v>
      </c>
      <c r="S10" s="175">
        <v>0</v>
      </c>
      <c r="T10" s="175">
        <f>MIN(J10:K10)</f>
        <v>16</v>
      </c>
      <c r="U10" s="175">
        <f>MIN(M10:N10)</f>
        <v>0</v>
      </c>
      <c r="V10" s="175">
        <f>MIN(T10,U10)</f>
        <v>0</v>
      </c>
      <c r="W10" s="175">
        <f>MIN(O10:R10)</f>
        <v>0</v>
      </c>
      <c r="X10" s="175">
        <f>MIN(J10:N10)</f>
        <v>0</v>
      </c>
      <c r="Y10" s="176">
        <f>L10+S10+SUM(J10:K10,M10:N10,O10:R10)-V10-W10</f>
        <v>112</v>
      </c>
      <c r="Z10" s="175">
        <f>SUM(J10:N10)</f>
        <v>66</v>
      </c>
      <c r="AA10" s="131">
        <v>0.0010836805555555556</v>
      </c>
      <c r="AB10" s="131">
        <v>0.0010974537037037038</v>
      </c>
      <c r="AC10" s="213">
        <f t="shared" si="0"/>
        <v>0.0021811342592592594</v>
      </c>
      <c r="AD10" s="284"/>
      <c r="AE10" s="279">
        <v>54</v>
      </c>
    </row>
    <row r="11" spans="1:31" ht="21.75" customHeight="1">
      <c r="A11" s="222">
        <v>6</v>
      </c>
      <c r="B11" s="174">
        <v>101</v>
      </c>
      <c r="C11" s="39">
        <v>20</v>
      </c>
      <c r="D11" s="30">
        <v>39058</v>
      </c>
      <c r="E11" s="31" t="s">
        <v>58</v>
      </c>
      <c r="F11" s="32" t="s">
        <v>68</v>
      </c>
      <c r="G11" s="32">
        <v>90</v>
      </c>
      <c r="H11" s="32">
        <v>2</v>
      </c>
      <c r="I11" s="31" t="s">
        <v>11</v>
      </c>
      <c r="J11" s="175">
        <v>14</v>
      </c>
      <c r="K11" s="175">
        <v>12</v>
      </c>
      <c r="L11" s="175">
        <v>12</v>
      </c>
      <c r="M11" s="175">
        <v>5</v>
      </c>
      <c r="N11" s="175">
        <v>0</v>
      </c>
      <c r="O11" s="175">
        <v>20</v>
      </c>
      <c r="P11" s="175">
        <v>20</v>
      </c>
      <c r="Q11" s="175">
        <v>16</v>
      </c>
      <c r="R11" s="175">
        <v>18</v>
      </c>
      <c r="S11" s="175">
        <v>0</v>
      </c>
      <c r="T11" s="175">
        <f>MIN(J11:K11)</f>
        <v>12</v>
      </c>
      <c r="U11" s="175">
        <f>MIN(M11:N11)</f>
        <v>0</v>
      </c>
      <c r="V11" s="175">
        <f>MIN(T11,U11)</f>
        <v>0</v>
      </c>
      <c r="W11" s="175">
        <f>MIN(O11:R11)</f>
        <v>16</v>
      </c>
      <c r="X11" s="175">
        <f>MIN(J11:N11)</f>
        <v>0</v>
      </c>
      <c r="Y11" s="176">
        <f>L11+S11+SUM(J11:K11,M11:N11,O11:R11)-V11-W11</f>
        <v>101</v>
      </c>
      <c r="Z11" s="175">
        <f>SUM(J11:N11)</f>
        <v>43</v>
      </c>
      <c r="AA11" s="131">
        <v>0.0011322916666666666</v>
      </c>
      <c r="AB11" s="131">
        <v>0.0011087962962962963</v>
      </c>
      <c r="AC11" s="213">
        <f t="shared" si="0"/>
        <v>0.002241087962962963</v>
      </c>
      <c r="AD11" s="284"/>
      <c r="AE11" s="279">
        <v>44</v>
      </c>
    </row>
    <row r="12" spans="1:31" ht="21.75" customHeight="1">
      <c r="A12" s="222">
        <v>7</v>
      </c>
      <c r="B12" s="174">
        <v>105</v>
      </c>
      <c r="C12" s="39">
        <v>6</v>
      </c>
      <c r="D12" s="30">
        <v>119108</v>
      </c>
      <c r="E12" s="31" t="s">
        <v>42</v>
      </c>
      <c r="F12" s="32" t="s">
        <v>68</v>
      </c>
      <c r="G12" s="32">
        <v>90</v>
      </c>
      <c r="H12" s="32">
        <v>1</v>
      </c>
      <c r="I12" s="31" t="s">
        <v>7</v>
      </c>
      <c r="J12" s="175">
        <v>25</v>
      </c>
      <c r="K12" s="175">
        <v>6</v>
      </c>
      <c r="L12" s="175">
        <v>25</v>
      </c>
      <c r="M12" s="175">
        <v>0</v>
      </c>
      <c r="N12" s="175">
        <v>0</v>
      </c>
      <c r="O12" s="175">
        <v>12</v>
      </c>
      <c r="P12" s="175">
        <v>8</v>
      </c>
      <c r="Q12" s="175">
        <v>18</v>
      </c>
      <c r="R12" s="175">
        <v>0</v>
      </c>
      <c r="S12" s="175">
        <v>0</v>
      </c>
      <c r="T12" s="175">
        <f>MIN(J12:K12)</f>
        <v>6</v>
      </c>
      <c r="U12" s="175">
        <f>MIN(M12:N12)</f>
        <v>0</v>
      </c>
      <c r="V12" s="175">
        <f>MIN(T12,U12)</f>
        <v>0</v>
      </c>
      <c r="W12" s="175">
        <f>MIN(O12:R12)</f>
        <v>0</v>
      </c>
      <c r="X12" s="175">
        <f>MIN(J12:N12)</f>
        <v>0</v>
      </c>
      <c r="Y12" s="176">
        <f>L12+S12+SUM(J12:K12,M12:N12,O12:R12)-V12-W12</f>
        <v>94</v>
      </c>
      <c r="Z12" s="175">
        <f>SUM(J12:N12)</f>
        <v>56</v>
      </c>
      <c r="AA12" s="131">
        <v>0.0011377314814814813</v>
      </c>
      <c r="AB12" s="131">
        <v>0.0011186342592592593</v>
      </c>
      <c r="AC12" s="213">
        <f t="shared" si="0"/>
        <v>0.0022563657407407406</v>
      </c>
      <c r="AD12" s="284"/>
      <c r="AE12" s="279">
        <v>34</v>
      </c>
    </row>
    <row r="13" spans="1:31" ht="21.75" customHeight="1">
      <c r="A13" s="222">
        <v>8</v>
      </c>
      <c r="B13" s="174">
        <v>102</v>
      </c>
      <c r="C13" s="39"/>
      <c r="D13" s="30">
        <v>119058</v>
      </c>
      <c r="E13" s="31" t="s">
        <v>157</v>
      </c>
      <c r="F13" s="32" t="s">
        <v>69</v>
      </c>
      <c r="G13" s="32">
        <v>88</v>
      </c>
      <c r="H13" s="32">
        <v>3</v>
      </c>
      <c r="I13" s="31" t="s">
        <v>7</v>
      </c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6"/>
      <c r="Z13" s="175"/>
      <c r="AA13" s="131">
        <v>0.0011416666666666667</v>
      </c>
      <c r="AB13" s="131">
        <v>0.001142939814814815</v>
      </c>
      <c r="AC13" s="213">
        <f t="shared" si="0"/>
        <v>0.0022846064814814816</v>
      </c>
      <c r="AD13" s="284"/>
      <c r="AE13" s="279">
        <v>29</v>
      </c>
    </row>
    <row r="14" spans="1:31" ht="21.75" customHeight="1">
      <c r="A14" s="222">
        <v>9</v>
      </c>
      <c r="B14" s="177">
        <v>111</v>
      </c>
      <c r="C14" s="39">
        <v>9</v>
      </c>
      <c r="D14" s="30">
        <v>112042</v>
      </c>
      <c r="E14" s="31" t="s">
        <v>180</v>
      </c>
      <c r="F14" s="32"/>
      <c r="G14" s="32">
        <v>85</v>
      </c>
      <c r="H14" s="32">
        <v>1</v>
      </c>
      <c r="I14" s="31" t="s">
        <v>10</v>
      </c>
      <c r="J14" s="175">
        <v>34</v>
      </c>
      <c r="K14" s="175">
        <v>28</v>
      </c>
      <c r="L14" s="175">
        <v>0</v>
      </c>
      <c r="M14" s="175">
        <v>10</v>
      </c>
      <c r="N14" s="175">
        <v>0</v>
      </c>
      <c r="O14" s="175">
        <v>31</v>
      </c>
      <c r="P14" s="175">
        <v>25</v>
      </c>
      <c r="Q14" s="175">
        <v>0</v>
      </c>
      <c r="R14" s="175">
        <v>16</v>
      </c>
      <c r="S14" s="175">
        <v>0</v>
      </c>
      <c r="T14" s="175">
        <f>MIN(J14:K14)</f>
        <v>28</v>
      </c>
      <c r="U14" s="175">
        <f>MIN(M14:N14)</f>
        <v>0</v>
      </c>
      <c r="V14" s="175">
        <f>MIN(T14,U14)</f>
        <v>0</v>
      </c>
      <c r="W14" s="175">
        <f>MIN(O14:R14)</f>
        <v>0</v>
      </c>
      <c r="X14" s="175">
        <f>MIN(J14:N14)</f>
        <v>0</v>
      </c>
      <c r="Y14" s="176">
        <f>L14+S14+SUM(J14:K14,M14:N14,O14:R14)-V14-W14</f>
        <v>144</v>
      </c>
      <c r="Z14" s="175">
        <f>SUM(J14:N14)</f>
        <v>72</v>
      </c>
      <c r="AA14" s="131">
        <v>0.001142824074074074</v>
      </c>
      <c r="AB14" s="131">
        <v>0.0011748842592592592</v>
      </c>
      <c r="AC14" s="213">
        <f t="shared" si="0"/>
        <v>0.002317708333333333</v>
      </c>
      <c r="AD14" s="284"/>
      <c r="AE14" s="279">
        <v>24</v>
      </c>
    </row>
    <row r="15" spans="1:31" ht="21.75" customHeight="1">
      <c r="A15" s="222">
        <v>10</v>
      </c>
      <c r="B15" s="177">
        <v>94</v>
      </c>
      <c r="C15" s="39"/>
      <c r="D15" s="30">
        <v>57074</v>
      </c>
      <c r="E15" s="31" t="s">
        <v>137</v>
      </c>
      <c r="F15" s="32" t="s">
        <v>67</v>
      </c>
      <c r="G15" s="32">
        <v>91</v>
      </c>
      <c r="H15" s="32">
        <v>2</v>
      </c>
      <c r="I15" s="31" t="s">
        <v>138</v>
      </c>
      <c r="J15" s="175">
        <v>0</v>
      </c>
      <c r="K15" s="175">
        <v>10</v>
      </c>
      <c r="L15" s="175">
        <v>10</v>
      </c>
      <c r="M15" s="175">
        <v>12</v>
      </c>
      <c r="N15" s="175">
        <v>0</v>
      </c>
      <c r="O15" s="175">
        <v>9</v>
      </c>
      <c r="P15" s="175">
        <v>4</v>
      </c>
      <c r="Q15" s="175">
        <v>10</v>
      </c>
      <c r="R15" s="175">
        <v>8</v>
      </c>
      <c r="S15" s="175">
        <v>0</v>
      </c>
      <c r="T15" s="175">
        <f>MIN(J15:K15)</f>
        <v>0</v>
      </c>
      <c r="U15" s="175">
        <f>MIN(M15:N15)</f>
        <v>0</v>
      </c>
      <c r="V15" s="175">
        <f>MIN(T15,U15)</f>
        <v>0</v>
      </c>
      <c r="W15" s="175">
        <f>MIN(O15:R15)</f>
        <v>4</v>
      </c>
      <c r="X15" s="175">
        <f>MIN(J15:N15)</f>
        <v>0</v>
      </c>
      <c r="Y15" s="176">
        <f>L15+S15+SUM(J15:K15,M15:N15,O15:R15)-V15-W15</f>
        <v>59</v>
      </c>
      <c r="Z15" s="175">
        <f>SUM(J15:N15)</f>
        <v>32</v>
      </c>
      <c r="AA15" s="131">
        <v>0.0011831018518518518</v>
      </c>
      <c r="AB15" s="131">
        <v>0.0011755787037037036</v>
      </c>
      <c r="AC15" s="213">
        <f t="shared" si="0"/>
        <v>0.0023586805555555557</v>
      </c>
      <c r="AD15" s="284"/>
      <c r="AE15" s="279">
        <v>19</v>
      </c>
    </row>
    <row r="16" spans="1:31" ht="21.75" customHeight="1">
      <c r="A16" s="222">
        <v>11</v>
      </c>
      <c r="B16" s="177">
        <v>109</v>
      </c>
      <c r="C16" s="39"/>
      <c r="D16" s="30">
        <v>121088</v>
      </c>
      <c r="E16" s="31" t="s">
        <v>145</v>
      </c>
      <c r="F16" s="32"/>
      <c r="G16" s="32">
        <v>77</v>
      </c>
      <c r="H16" s="32">
        <v>2</v>
      </c>
      <c r="I16" s="31" t="s">
        <v>143</v>
      </c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6"/>
      <c r="Z16" s="175"/>
      <c r="AA16" s="131">
        <v>0.0012072916666666668</v>
      </c>
      <c r="AB16" s="131">
        <v>0.0011974537037037038</v>
      </c>
      <c r="AC16" s="213">
        <f t="shared" si="0"/>
        <v>0.0024047453703703705</v>
      </c>
      <c r="AD16" s="284"/>
      <c r="AE16" s="279">
        <v>14</v>
      </c>
    </row>
    <row r="17" spans="1:31" ht="21.75" customHeight="1">
      <c r="A17" s="222">
        <v>12</v>
      </c>
      <c r="B17" s="177">
        <v>108</v>
      </c>
      <c r="C17" s="39"/>
      <c r="D17" s="30">
        <v>26010</v>
      </c>
      <c r="E17" s="31" t="s">
        <v>115</v>
      </c>
      <c r="F17" s="32" t="s">
        <v>116</v>
      </c>
      <c r="G17" s="32">
        <v>59</v>
      </c>
      <c r="H17" s="32">
        <v>2</v>
      </c>
      <c r="I17" s="31" t="s">
        <v>114</v>
      </c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6"/>
      <c r="Z17" s="175"/>
      <c r="AA17" s="131">
        <v>0.0011922453703703702</v>
      </c>
      <c r="AB17" s="131">
        <v>0.0012144675925925925</v>
      </c>
      <c r="AC17" s="213">
        <f t="shared" si="0"/>
        <v>0.002406712962962963</v>
      </c>
      <c r="AD17" s="284"/>
      <c r="AE17" s="279">
        <v>9</v>
      </c>
    </row>
    <row r="18" spans="1:31" ht="21.75" customHeight="1">
      <c r="A18" s="222">
        <v>13</v>
      </c>
      <c r="B18" s="174">
        <v>95</v>
      </c>
      <c r="C18" s="39"/>
      <c r="D18" s="30">
        <v>121079</v>
      </c>
      <c r="E18" s="31" t="s">
        <v>142</v>
      </c>
      <c r="F18" s="32" t="s">
        <v>69</v>
      </c>
      <c r="G18" s="32">
        <v>88</v>
      </c>
      <c r="H18" s="32">
        <v>0</v>
      </c>
      <c r="I18" s="31" t="s">
        <v>143</v>
      </c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6"/>
      <c r="Z18" s="175"/>
      <c r="AA18" s="131">
        <v>0.0012136574074074074</v>
      </c>
      <c r="AB18" s="131">
        <v>0.0012283564814814815</v>
      </c>
      <c r="AC18" s="213">
        <f t="shared" si="0"/>
        <v>0.002442013888888889</v>
      </c>
      <c r="AD18" s="284"/>
      <c r="AE18" s="279">
        <v>4</v>
      </c>
    </row>
    <row r="19" spans="1:31" ht="21.75" customHeight="1">
      <c r="A19" s="222">
        <v>14</v>
      </c>
      <c r="B19" s="177">
        <v>93</v>
      </c>
      <c r="C19" s="39">
        <v>30</v>
      </c>
      <c r="D19" s="30">
        <v>103018</v>
      </c>
      <c r="E19" s="31" t="s">
        <v>59</v>
      </c>
      <c r="F19" s="32" t="s">
        <v>67</v>
      </c>
      <c r="G19" s="32">
        <v>91</v>
      </c>
      <c r="H19" s="32">
        <v>2</v>
      </c>
      <c r="I19" s="31" t="s">
        <v>25</v>
      </c>
      <c r="J19" s="175">
        <v>10</v>
      </c>
      <c r="K19" s="175">
        <v>7</v>
      </c>
      <c r="L19" s="175">
        <v>8</v>
      </c>
      <c r="M19" s="175">
        <v>0</v>
      </c>
      <c r="N19" s="175">
        <v>0</v>
      </c>
      <c r="O19" s="175">
        <v>5</v>
      </c>
      <c r="P19" s="175">
        <v>5</v>
      </c>
      <c r="Q19" s="175">
        <v>6</v>
      </c>
      <c r="R19" s="175">
        <v>2</v>
      </c>
      <c r="S19" s="175">
        <v>0</v>
      </c>
      <c r="T19" s="175">
        <f>MIN(J19:K19)</f>
        <v>7</v>
      </c>
      <c r="U19" s="175">
        <f>MIN(M19:N19)</f>
        <v>0</v>
      </c>
      <c r="V19" s="175">
        <f>MIN(T19,U19)</f>
        <v>0</v>
      </c>
      <c r="W19" s="175">
        <f>MIN(O19:R19)</f>
        <v>2</v>
      </c>
      <c r="X19" s="175">
        <f>MIN(J19:N19)</f>
        <v>0</v>
      </c>
      <c r="Y19" s="176">
        <f>L19+S19+SUM(J19:K19,M19:N19,O19:R19)-V19-W19</f>
        <v>41</v>
      </c>
      <c r="Z19" s="175">
        <f>SUM(J19:N19)</f>
        <v>25</v>
      </c>
      <c r="AA19" s="131">
        <v>0.0012203703703703704</v>
      </c>
      <c r="AB19" s="131">
        <v>0.0012291666666666668</v>
      </c>
      <c r="AC19" s="213">
        <f t="shared" si="0"/>
        <v>0.0024495370370370374</v>
      </c>
      <c r="AD19" s="284"/>
      <c r="AE19" s="279">
        <v>3</v>
      </c>
    </row>
    <row r="20" spans="1:31" ht="21.75" customHeight="1">
      <c r="A20" s="222">
        <v>15</v>
      </c>
      <c r="B20" s="174">
        <v>99</v>
      </c>
      <c r="C20" s="39"/>
      <c r="D20" s="30">
        <v>119098</v>
      </c>
      <c r="E20" s="31" t="s">
        <v>83</v>
      </c>
      <c r="F20" s="32" t="s">
        <v>68</v>
      </c>
      <c r="G20" s="32">
        <v>90</v>
      </c>
      <c r="H20" s="32">
        <v>0</v>
      </c>
      <c r="I20" s="31" t="s">
        <v>7</v>
      </c>
      <c r="J20" s="175">
        <v>0</v>
      </c>
      <c r="K20" s="175">
        <v>2</v>
      </c>
      <c r="L20" s="175">
        <v>0</v>
      </c>
      <c r="M20" s="175">
        <v>1</v>
      </c>
      <c r="N20" s="175">
        <v>0</v>
      </c>
      <c r="O20" s="175">
        <v>7</v>
      </c>
      <c r="P20" s="175">
        <v>1</v>
      </c>
      <c r="Q20" s="175">
        <v>3</v>
      </c>
      <c r="R20" s="175">
        <v>6</v>
      </c>
      <c r="S20" s="175">
        <v>0</v>
      </c>
      <c r="T20" s="175">
        <f>MIN(J20:K20)</f>
        <v>0</v>
      </c>
      <c r="U20" s="175">
        <f>MIN(M20:N20)</f>
        <v>0</v>
      </c>
      <c r="V20" s="175">
        <f>MIN(T20,U20)</f>
        <v>0</v>
      </c>
      <c r="W20" s="175">
        <f>MIN(O20:R20)</f>
        <v>1</v>
      </c>
      <c r="X20" s="175">
        <f>MIN(J20:N20)</f>
        <v>0</v>
      </c>
      <c r="Y20" s="176">
        <f>L20+S20+SUM(J20:K20,M20:N20,O20:R20)-V20-W20</f>
        <v>19</v>
      </c>
      <c r="Z20" s="175">
        <f>SUM(J20:N20)</f>
        <v>3</v>
      </c>
      <c r="AA20" s="131">
        <v>0.0012703703703703703</v>
      </c>
      <c r="AB20" s="131">
        <v>0.0012885416666666666</v>
      </c>
      <c r="AC20" s="213">
        <f t="shared" si="0"/>
        <v>0.0025589120370370366</v>
      </c>
      <c r="AD20" s="284"/>
      <c r="AE20" s="279">
        <v>2</v>
      </c>
    </row>
    <row r="21" spans="1:31" ht="21.75" customHeight="1">
      <c r="A21" s="222">
        <v>16</v>
      </c>
      <c r="B21" s="174">
        <v>98</v>
      </c>
      <c r="C21" s="39"/>
      <c r="D21" s="30">
        <v>112036</v>
      </c>
      <c r="E21" s="31" t="s">
        <v>153</v>
      </c>
      <c r="F21" s="32" t="s">
        <v>68</v>
      </c>
      <c r="G21" s="32">
        <v>90</v>
      </c>
      <c r="H21" s="32">
        <v>0</v>
      </c>
      <c r="I21" s="31" t="s">
        <v>10</v>
      </c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6"/>
      <c r="Z21" s="175"/>
      <c r="AA21" s="131">
        <v>0.0012952546296296295</v>
      </c>
      <c r="AB21" s="131">
        <v>0.0013413194444444445</v>
      </c>
      <c r="AC21" s="213">
        <f t="shared" si="0"/>
        <v>0.002636574074074074</v>
      </c>
      <c r="AD21" s="284"/>
      <c r="AE21" s="279">
        <v>1</v>
      </c>
    </row>
    <row r="22" spans="1:31" ht="21.75" customHeight="1">
      <c r="A22" s="222">
        <v>17</v>
      </c>
      <c r="B22" s="174">
        <v>100</v>
      </c>
      <c r="C22" s="39"/>
      <c r="D22" s="30">
        <v>119115</v>
      </c>
      <c r="E22" s="31" t="s">
        <v>84</v>
      </c>
      <c r="F22" s="32" t="s">
        <v>68</v>
      </c>
      <c r="G22" s="32">
        <v>90</v>
      </c>
      <c r="H22" s="32">
        <v>3</v>
      </c>
      <c r="I22" s="31" t="s">
        <v>7</v>
      </c>
      <c r="J22" s="175">
        <v>0</v>
      </c>
      <c r="K22" s="175">
        <v>14</v>
      </c>
      <c r="L22" s="175">
        <v>20</v>
      </c>
      <c r="M22" s="175">
        <v>9</v>
      </c>
      <c r="N22" s="175">
        <v>0</v>
      </c>
      <c r="O22" s="175">
        <v>0</v>
      </c>
      <c r="P22" s="175">
        <v>22</v>
      </c>
      <c r="Q22" s="175">
        <v>0</v>
      </c>
      <c r="R22" s="175">
        <v>4</v>
      </c>
      <c r="S22" s="175">
        <v>0</v>
      </c>
      <c r="T22" s="175">
        <f>MIN(J22:K22)</f>
        <v>0</v>
      </c>
      <c r="U22" s="175">
        <f>MIN(M22:N22)</f>
        <v>0</v>
      </c>
      <c r="V22" s="175">
        <f>MIN(T22,U22)</f>
        <v>0</v>
      </c>
      <c r="W22" s="175">
        <f>MIN(O22:R22)</f>
        <v>0</v>
      </c>
      <c r="X22" s="175">
        <f>MIN(J22:N22)</f>
        <v>0</v>
      </c>
      <c r="Y22" s="176">
        <f>L22+S22+SUM(J22:K22,M22:N22,O22:R22)-V22-W22</f>
        <v>69</v>
      </c>
      <c r="Z22" s="175">
        <f>SUM(J22:N22)</f>
        <v>43</v>
      </c>
      <c r="AA22" s="131">
        <v>0.001324652777777778</v>
      </c>
      <c r="AB22" s="131">
        <v>0.001335648148148148</v>
      </c>
      <c r="AC22" s="213">
        <f t="shared" si="0"/>
        <v>0.002660300925925926</v>
      </c>
      <c r="AD22" s="284"/>
      <c r="AE22" s="279"/>
    </row>
    <row r="23" spans="1:31" ht="21.75" customHeight="1">
      <c r="A23" s="218"/>
      <c r="B23" s="178">
        <v>92</v>
      </c>
      <c r="C23" s="40"/>
      <c r="D23" s="33">
        <v>116024</v>
      </c>
      <c r="E23" s="41" t="s">
        <v>123</v>
      </c>
      <c r="F23" s="42" t="s">
        <v>67</v>
      </c>
      <c r="G23" s="42">
        <v>91</v>
      </c>
      <c r="H23" s="42">
        <v>0</v>
      </c>
      <c r="I23" s="41" t="s">
        <v>15</v>
      </c>
      <c r="J23" s="179">
        <v>0</v>
      </c>
      <c r="K23" s="179">
        <v>8</v>
      </c>
      <c r="L23" s="179">
        <v>0</v>
      </c>
      <c r="M23" s="179">
        <v>0</v>
      </c>
      <c r="N23" s="179">
        <v>0</v>
      </c>
      <c r="O23" s="179">
        <v>16</v>
      </c>
      <c r="P23" s="179">
        <v>7</v>
      </c>
      <c r="Q23" s="179">
        <v>14</v>
      </c>
      <c r="R23" s="179">
        <v>14</v>
      </c>
      <c r="S23" s="179">
        <v>0</v>
      </c>
      <c r="T23" s="179">
        <f>MIN(J23:K23)</f>
        <v>0</v>
      </c>
      <c r="U23" s="179">
        <f>MIN(M23:N23)</f>
        <v>0</v>
      </c>
      <c r="V23" s="179">
        <f>MIN(T23,U23)</f>
        <v>0</v>
      </c>
      <c r="W23" s="179">
        <f>MIN(O23:R23)</f>
        <v>7</v>
      </c>
      <c r="X23" s="179">
        <f>MIN(J23:N23)</f>
        <v>0</v>
      </c>
      <c r="Y23" s="180">
        <f>L23+S23+SUM(J23:K23,M23:N23,O23:R23)-V23-W23</f>
        <v>52</v>
      </c>
      <c r="Z23" s="179">
        <f>SUM(J23:N23)</f>
        <v>8</v>
      </c>
      <c r="AA23" s="138">
        <v>0.001373611111111111</v>
      </c>
      <c r="AB23" s="138" t="s">
        <v>179</v>
      </c>
      <c r="AC23" s="214"/>
      <c r="AD23" s="285"/>
      <c r="AE23" s="280"/>
    </row>
    <row r="24" spans="2:27" ht="21.75" customHeight="1">
      <c r="B24" s="59"/>
      <c r="C24" s="78"/>
      <c r="D24" s="62"/>
      <c r="E24" s="60"/>
      <c r="F24" s="48"/>
      <c r="G24" s="48"/>
      <c r="H24" s="48"/>
      <c r="I24" s="60"/>
      <c r="J24" s="5"/>
      <c r="K24" s="5"/>
      <c r="L24" s="5"/>
      <c r="M24" s="5"/>
      <c r="N24" s="5"/>
      <c r="O24" s="5"/>
      <c r="P24" s="5"/>
      <c r="Q24" s="5"/>
      <c r="R24" s="5"/>
      <c r="S24" s="5"/>
      <c r="T24" s="12"/>
      <c r="U24" s="12"/>
      <c r="V24" s="12"/>
      <c r="W24" s="12"/>
      <c r="X24" s="12"/>
      <c r="Y24" s="14"/>
      <c r="Z24" s="12"/>
      <c r="AA24"/>
    </row>
    <row r="25" spans="2:27" ht="21.75" customHeight="1">
      <c r="B25" s="59"/>
      <c r="C25" s="78"/>
      <c r="D25" s="79" t="s">
        <v>181</v>
      </c>
      <c r="E25" s="21"/>
      <c r="F25" s="22"/>
      <c r="G25" s="23"/>
      <c r="H25" s="48"/>
      <c r="I25" s="60"/>
      <c r="J25" s="5">
        <v>20</v>
      </c>
      <c r="K25" s="5">
        <v>25</v>
      </c>
      <c r="L25" s="5">
        <v>18</v>
      </c>
      <c r="M25" s="5">
        <v>28</v>
      </c>
      <c r="N25" s="5">
        <v>0</v>
      </c>
      <c r="O25" s="5">
        <v>25</v>
      </c>
      <c r="P25" s="5">
        <v>14</v>
      </c>
      <c r="Q25" s="5">
        <v>31</v>
      </c>
      <c r="R25" s="5">
        <v>31</v>
      </c>
      <c r="S25" s="5">
        <v>0</v>
      </c>
      <c r="T25" s="12">
        <f>MIN(J25:K25)</f>
        <v>20</v>
      </c>
      <c r="U25" s="12">
        <f>MIN(M25:N25)</f>
        <v>0</v>
      </c>
      <c r="V25" s="12">
        <f>MIN(T25,U25)</f>
        <v>0</v>
      </c>
      <c r="W25" s="12">
        <f>MIN(O25:R25)</f>
        <v>14</v>
      </c>
      <c r="X25" s="12">
        <f>MIN(J25:N25)</f>
        <v>0</v>
      </c>
      <c r="Y25" s="14">
        <f>L25+S25+SUM(J25:K25,M25:N25,O25:R25)-V25-W25</f>
        <v>178</v>
      </c>
      <c r="Z25" s="12">
        <f>SUM(J25:N25)</f>
        <v>91</v>
      </c>
      <c r="AA25"/>
    </row>
    <row r="26" spans="2:27" ht="21.75" customHeight="1">
      <c r="B26" s="59"/>
      <c r="C26" s="78"/>
      <c r="D26" s="62"/>
      <c r="E26" s="60"/>
      <c r="F26" s="48"/>
      <c r="G26" s="48"/>
      <c r="H26" s="48"/>
      <c r="I26" s="60"/>
      <c r="J26" s="5">
        <v>28</v>
      </c>
      <c r="K26" s="5">
        <v>18</v>
      </c>
      <c r="L26" s="5">
        <v>31</v>
      </c>
      <c r="M26" s="5">
        <v>16</v>
      </c>
      <c r="N26" s="5">
        <v>0</v>
      </c>
      <c r="O26" s="5">
        <v>28</v>
      </c>
      <c r="P26" s="5">
        <v>9</v>
      </c>
      <c r="Q26" s="5">
        <v>20</v>
      </c>
      <c r="R26" s="5">
        <v>7</v>
      </c>
      <c r="S26" s="5">
        <v>0</v>
      </c>
      <c r="T26" s="12">
        <f>MIN(J26:K26)</f>
        <v>18</v>
      </c>
      <c r="U26" s="12">
        <f>MIN(M26:N26)</f>
        <v>0</v>
      </c>
      <c r="V26" s="12">
        <f>MIN(T26,U26)</f>
        <v>0</v>
      </c>
      <c r="W26" s="12">
        <f>MIN(O26:R26)</f>
        <v>7</v>
      </c>
      <c r="X26" s="12">
        <f>MIN(J26:N26)</f>
        <v>0</v>
      </c>
      <c r="Y26" s="14">
        <f>L26+S26+SUM(J26:K26,M26:N26,O26:R26)-V26-W26</f>
        <v>150</v>
      </c>
      <c r="Z26" s="12">
        <f>SUM(J26:N26)</f>
        <v>93</v>
      </c>
      <c r="AA26"/>
    </row>
    <row r="27" spans="1:31" ht="21.75" customHeight="1">
      <c r="A27" s="221">
        <v>1</v>
      </c>
      <c r="B27" s="182">
        <v>103</v>
      </c>
      <c r="C27" s="35">
        <v>11</v>
      </c>
      <c r="D27" s="29">
        <v>1014</v>
      </c>
      <c r="E27" s="36" t="s">
        <v>34</v>
      </c>
      <c r="F27" s="37" t="s">
        <v>69</v>
      </c>
      <c r="G27" s="37">
        <v>88</v>
      </c>
      <c r="H27" s="37">
        <v>1</v>
      </c>
      <c r="I27" s="36" t="s">
        <v>8</v>
      </c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2"/>
      <c r="Z27" s="171"/>
      <c r="AA27" s="128">
        <v>0.0010568287037037037</v>
      </c>
      <c r="AB27" s="128">
        <v>0.001064236111111111</v>
      </c>
      <c r="AC27" s="212">
        <f>SUM(AB27+AA27)</f>
        <v>0.0021210648148148148</v>
      </c>
      <c r="AD27" s="283"/>
      <c r="AE27" s="278"/>
    </row>
    <row r="28" spans="1:31" ht="21.75" customHeight="1">
      <c r="A28" s="222">
        <v>2</v>
      </c>
      <c r="B28" s="174">
        <v>106</v>
      </c>
      <c r="C28" s="39">
        <v>2</v>
      </c>
      <c r="D28" s="30">
        <v>116047</v>
      </c>
      <c r="E28" s="31" t="s">
        <v>32</v>
      </c>
      <c r="F28" s="32" t="s">
        <v>69</v>
      </c>
      <c r="G28" s="32">
        <v>87</v>
      </c>
      <c r="H28" s="32">
        <v>1</v>
      </c>
      <c r="I28" s="31" t="s">
        <v>15</v>
      </c>
      <c r="J28" s="175">
        <v>16</v>
      </c>
      <c r="K28" s="175">
        <v>22</v>
      </c>
      <c r="L28" s="175">
        <v>28</v>
      </c>
      <c r="M28" s="175">
        <v>0</v>
      </c>
      <c r="N28" s="175">
        <v>0</v>
      </c>
      <c r="O28" s="175">
        <v>18</v>
      </c>
      <c r="P28" s="175">
        <v>3</v>
      </c>
      <c r="Q28" s="175">
        <v>25</v>
      </c>
      <c r="R28" s="175">
        <v>0</v>
      </c>
      <c r="S28" s="175">
        <v>0</v>
      </c>
      <c r="T28" s="175">
        <f>MIN(J28:K28)</f>
        <v>16</v>
      </c>
      <c r="U28" s="175">
        <f>MIN(M28:N28)</f>
        <v>0</v>
      </c>
      <c r="V28" s="175">
        <f>MIN(T28,U28)</f>
        <v>0</v>
      </c>
      <c r="W28" s="175">
        <f>MIN(O28:R28)</f>
        <v>0</v>
      </c>
      <c r="X28" s="175">
        <f>MIN(J28:N28)</f>
        <v>0</v>
      </c>
      <c r="Y28" s="176">
        <f>L28+S28+SUM(J28:K28,M28:N28,O28:R28)-V28-W28</f>
        <v>112</v>
      </c>
      <c r="Z28" s="175">
        <f>SUM(J28:N28)</f>
        <v>66</v>
      </c>
      <c r="AA28" s="131">
        <v>0.0010836805555555556</v>
      </c>
      <c r="AB28" s="131">
        <v>0.0010974537037037038</v>
      </c>
      <c r="AC28" s="213">
        <f>SUM(AB28+AA28)</f>
        <v>0.0021811342592592594</v>
      </c>
      <c r="AD28" s="284"/>
      <c r="AE28" s="279"/>
    </row>
    <row r="29" spans="1:31" ht="21.75" customHeight="1">
      <c r="A29" s="222">
        <v>3</v>
      </c>
      <c r="B29" s="174">
        <v>102</v>
      </c>
      <c r="C29" s="39"/>
      <c r="D29" s="30">
        <v>119058</v>
      </c>
      <c r="E29" s="31" t="s">
        <v>157</v>
      </c>
      <c r="F29" s="32" t="s">
        <v>69</v>
      </c>
      <c r="G29" s="32">
        <v>88</v>
      </c>
      <c r="H29" s="32">
        <v>3</v>
      </c>
      <c r="I29" s="31" t="s">
        <v>7</v>
      </c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6"/>
      <c r="Z29" s="175"/>
      <c r="AA29" s="131">
        <v>0.0011416666666666667</v>
      </c>
      <c r="AB29" s="131">
        <v>0.001142939814814815</v>
      </c>
      <c r="AC29" s="213">
        <f>SUM(AB29+AA29)</f>
        <v>0.0022846064814814816</v>
      </c>
      <c r="AD29" s="284"/>
      <c r="AE29" s="279"/>
    </row>
    <row r="30" spans="1:31" ht="15.75">
      <c r="A30" s="218">
        <v>4</v>
      </c>
      <c r="B30" s="183">
        <v>95</v>
      </c>
      <c r="C30" s="40"/>
      <c r="D30" s="33">
        <v>121079</v>
      </c>
      <c r="E30" s="41" t="s">
        <v>142</v>
      </c>
      <c r="F30" s="42" t="s">
        <v>69</v>
      </c>
      <c r="G30" s="42">
        <v>88</v>
      </c>
      <c r="H30" s="42">
        <v>0</v>
      </c>
      <c r="I30" s="41" t="s">
        <v>143</v>
      </c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80"/>
      <c r="Z30" s="179"/>
      <c r="AA30" s="138">
        <v>0.0012136574074074074</v>
      </c>
      <c r="AB30" s="138">
        <v>0.0012283564814814815</v>
      </c>
      <c r="AC30" s="214">
        <f>SUM(AB30+AA30)</f>
        <v>0.002442013888888889</v>
      </c>
      <c r="AD30" s="285"/>
      <c r="AE30" s="280"/>
    </row>
    <row r="32" ht="18">
      <c r="D32" s="181" t="s">
        <v>182</v>
      </c>
    </row>
    <row r="34" spans="1:31" ht="15.75">
      <c r="A34" s="221">
        <v>1</v>
      </c>
      <c r="B34" s="182">
        <v>104</v>
      </c>
      <c r="C34" s="35">
        <v>5</v>
      </c>
      <c r="D34" s="29">
        <v>80011</v>
      </c>
      <c r="E34" s="36" t="s">
        <v>43</v>
      </c>
      <c r="F34" s="37" t="s">
        <v>68</v>
      </c>
      <c r="G34" s="37">
        <v>89</v>
      </c>
      <c r="H34" s="37">
        <v>1</v>
      </c>
      <c r="I34" s="36" t="s">
        <v>44</v>
      </c>
      <c r="J34" s="171">
        <v>12</v>
      </c>
      <c r="K34" s="171">
        <v>9</v>
      </c>
      <c r="L34" s="171">
        <v>9</v>
      </c>
      <c r="M34" s="171">
        <v>14</v>
      </c>
      <c r="N34" s="171">
        <v>0</v>
      </c>
      <c r="O34" s="171">
        <v>14</v>
      </c>
      <c r="P34" s="171">
        <v>12</v>
      </c>
      <c r="Q34" s="171">
        <v>7</v>
      </c>
      <c r="R34" s="171">
        <v>9</v>
      </c>
      <c r="S34" s="171">
        <v>0</v>
      </c>
      <c r="T34" s="171">
        <f>MIN(J34:K34)</f>
        <v>9</v>
      </c>
      <c r="U34" s="171">
        <f>MIN(M34:N34)</f>
        <v>0</v>
      </c>
      <c r="V34" s="171">
        <f>MIN(T34,U34)</f>
        <v>0</v>
      </c>
      <c r="W34" s="171">
        <f>MIN(O34:R34)</f>
        <v>7</v>
      </c>
      <c r="X34" s="171">
        <f>MIN(J34:N34)</f>
        <v>0</v>
      </c>
      <c r="Y34" s="172">
        <f>L34+S34+SUM(J34:K34,M34:N34,O34:R34)-V34-W34</f>
        <v>79</v>
      </c>
      <c r="Z34" s="171">
        <f>SUM(J34:N34)</f>
        <v>44</v>
      </c>
      <c r="AA34" s="128">
        <v>0.001074074074074074</v>
      </c>
      <c r="AB34" s="128">
        <v>0.0010863425925925925</v>
      </c>
      <c r="AC34" s="212">
        <f aca="true" t="shared" si="1" ref="AC34:AC42">SUM(AB34+AA34)</f>
        <v>0.0021604166666666664</v>
      </c>
      <c r="AD34" s="283"/>
      <c r="AE34" s="278"/>
    </row>
    <row r="35" spans="1:31" ht="15.75">
      <c r="A35" s="222">
        <v>2</v>
      </c>
      <c r="B35" s="174">
        <v>107</v>
      </c>
      <c r="C35" s="39">
        <v>7</v>
      </c>
      <c r="D35" s="30">
        <v>119111</v>
      </c>
      <c r="E35" s="31" t="s">
        <v>35</v>
      </c>
      <c r="F35" s="32" t="s">
        <v>68</v>
      </c>
      <c r="G35" s="32">
        <v>89</v>
      </c>
      <c r="H35" s="32" t="s">
        <v>70</v>
      </c>
      <c r="I35" s="31" t="s">
        <v>7</v>
      </c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6"/>
      <c r="Z35" s="175"/>
      <c r="AA35" s="131">
        <v>0.0010811342592592593</v>
      </c>
      <c r="AB35" s="131">
        <v>0.0010876157407407408</v>
      </c>
      <c r="AC35" s="213">
        <f t="shared" si="1"/>
        <v>0.00216875</v>
      </c>
      <c r="AD35" s="284"/>
      <c r="AE35" s="279"/>
    </row>
    <row r="36" spans="1:31" ht="15.75">
      <c r="A36" s="222">
        <v>3</v>
      </c>
      <c r="B36" s="174">
        <v>101</v>
      </c>
      <c r="C36" s="39">
        <v>20</v>
      </c>
      <c r="D36" s="30">
        <v>39058</v>
      </c>
      <c r="E36" s="31" t="s">
        <v>58</v>
      </c>
      <c r="F36" s="32" t="s">
        <v>68</v>
      </c>
      <c r="G36" s="32">
        <v>90</v>
      </c>
      <c r="H36" s="32">
        <v>2</v>
      </c>
      <c r="I36" s="31" t="s">
        <v>11</v>
      </c>
      <c r="J36" s="175">
        <v>14</v>
      </c>
      <c r="K36" s="175">
        <v>12</v>
      </c>
      <c r="L36" s="175">
        <v>12</v>
      </c>
      <c r="M36" s="175">
        <v>5</v>
      </c>
      <c r="N36" s="175">
        <v>0</v>
      </c>
      <c r="O36" s="175">
        <v>20</v>
      </c>
      <c r="P36" s="175">
        <v>20</v>
      </c>
      <c r="Q36" s="175">
        <v>16</v>
      </c>
      <c r="R36" s="175">
        <v>18</v>
      </c>
      <c r="S36" s="175">
        <v>0</v>
      </c>
      <c r="T36" s="175">
        <f>MIN(J36:K36)</f>
        <v>12</v>
      </c>
      <c r="U36" s="175">
        <f>MIN(M36:N36)</f>
        <v>0</v>
      </c>
      <c r="V36" s="175">
        <f>MIN(T36,U36)</f>
        <v>0</v>
      </c>
      <c r="W36" s="175">
        <f>MIN(O36:R36)</f>
        <v>16</v>
      </c>
      <c r="X36" s="175">
        <f>MIN(J36:N36)</f>
        <v>0</v>
      </c>
      <c r="Y36" s="176">
        <f>L36+S36+SUM(J36:K36,M36:N36,O36:R36)-V36-W36</f>
        <v>101</v>
      </c>
      <c r="Z36" s="175">
        <f>SUM(J36:N36)</f>
        <v>43</v>
      </c>
      <c r="AA36" s="131">
        <v>0.0011322916666666666</v>
      </c>
      <c r="AB36" s="131">
        <v>0.0011087962962962963</v>
      </c>
      <c r="AC36" s="213">
        <f t="shared" si="1"/>
        <v>0.002241087962962963</v>
      </c>
      <c r="AD36" s="284"/>
      <c r="AE36" s="279"/>
    </row>
    <row r="37" spans="1:31" ht="15.75">
      <c r="A37" s="222">
        <v>4</v>
      </c>
      <c r="B37" s="174">
        <v>105</v>
      </c>
      <c r="C37" s="39">
        <v>6</v>
      </c>
      <c r="D37" s="30">
        <v>119108</v>
      </c>
      <c r="E37" s="31" t="s">
        <v>42</v>
      </c>
      <c r="F37" s="32" t="s">
        <v>68</v>
      </c>
      <c r="G37" s="32">
        <v>90</v>
      </c>
      <c r="H37" s="32">
        <v>1</v>
      </c>
      <c r="I37" s="31" t="s">
        <v>7</v>
      </c>
      <c r="J37" s="175">
        <v>25</v>
      </c>
      <c r="K37" s="175">
        <v>6</v>
      </c>
      <c r="L37" s="175">
        <v>25</v>
      </c>
      <c r="M37" s="175">
        <v>0</v>
      </c>
      <c r="N37" s="175">
        <v>0</v>
      </c>
      <c r="O37" s="175">
        <v>12</v>
      </c>
      <c r="P37" s="175">
        <v>8</v>
      </c>
      <c r="Q37" s="175">
        <v>18</v>
      </c>
      <c r="R37" s="175">
        <v>0</v>
      </c>
      <c r="S37" s="175">
        <v>0</v>
      </c>
      <c r="T37" s="175">
        <f>MIN(J37:K37)</f>
        <v>6</v>
      </c>
      <c r="U37" s="175">
        <f>MIN(M37:N37)</f>
        <v>0</v>
      </c>
      <c r="V37" s="175">
        <f>MIN(T37,U37)</f>
        <v>0</v>
      </c>
      <c r="W37" s="175">
        <f>MIN(O37:R37)</f>
        <v>0</v>
      </c>
      <c r="X37" s="175">
        <f>MIN(J37:N37)</f>
        <v>0</v>
      </c>
      <c r="Y37" s="176">
        <f>L37+S37+SUM(J37:K37,M37:N37,O37:R37)-V37-W37</f>
        <v>94</v>
      </c>
      <c r="Z37" s="175">
        <f>SUM(J37:N37)</f>
        <v>56</v>
      </c>
      <c r="AA37" s="131">
        <v>0.0011377314814814813</v>
      </c>
      <c r="AB37" s="131">
        <v>0.0011186342592592593</v>
      </c>
      <c r="AC37" s="213">
        <f t="shared" si="1"/>
        <v>0.0022563657407407406</v>
      </c>
      <c r="AD37" s="284"/>
      <c r="AE37" s="279"/>
    </row>
    <row r="38" spans="1:31" ht="15.75">
      <c r="A38" s="222">
        <v>5</v>
      </c>
      <c r="B38" s="177">
        <v>94</v>
      </c>
      <c r="C38" s="39"/>
      <c r="D38" s="30">
        <v>57074</v>
      </c>
      <c r="E38" s="31" t="s">
        <v>137</v>
      </c>
      <c r="F38" s="32" t="s">
        <v>67</v>
      </c>
      <c r="G38" s="32">
        <v>91</v>
      </c>
      <c r="H38" s="32">
        <v>2</v>
      </c>
      <c r="I38" s="31" t="s">
        <v>138</v>
      </c>
      <c r="J38" s="175">
        <v>0</v>
      </c>
      <c r="K38" s="175">
        <v>10</v>
      </c>
      <c r="L38" s="175">
        <v>10</v>
      </c>
      <c r="M38" s="175">
        <v>12</v>
      </c>
      <c r="N38" s="175">
        <v>0</v>
      </c>
      <c r="O38" s="175">
        <v>9</v>
      </c>
      <c r="P38" s="175">
        <v>4</v>
      </c>
      <c r="Q38" s="175">
        <v>10</v>
      </c>
      <c r="R38" s="175">
        <v>8</v>
      </c>
      <c r="S38" s="175">
        <v>0</v>
      </c>
      <c r="T38" s="175">
        <f>MIN(J38:K38)</f>
        <v>0</v>
      </c>
      <c r="U38" s="175">
        <f>MIN(M38:N38)</f>
        <v>0</v>
      </c>
      <c r="V38" s="175">
        <f>MIN(T38,U38)</f>
        <v>0</v>
      </c>
      <c r="W38" s="175">
        <f>MIN(O38:R38)</f>
        <v>4</v>
      </c>
      <c r="X38" s="175">
        <f>MIN(J38:N38)</f>
        <v>0</v>
      </c>
      <c r="Y38" s="176">
        <f>L38+S38+SUM(J38:K38,M38:N38,O38:R38)-V38-W38</f>
        <v>59</v>
      </c>
      <c r="Z38" s="175">
        <f>SUM(J38:N38)</f>
        <v>32</v>
      </c>
      <c r="AA38" s="131">
        <v>0.0011831018518518518</v>
      </c>
      <c r="AB38" s="131">
        <v>0.0011755787037037036</v>
      </c>
      <c r="AC38" s="213">
        <f t="shared" si="1"/>
        <v>0.0023586805555555557</v>
      </c>
      <c r="AD38" s="284"/>
      <c r="AE38" s="279"/>
    </row>
    <row r="39" spans="1:31" ht="15.75">
      <c r="A39" s="222">
        <v>6</v>
      </c>
      <c r="B39" s="177">
        <v>93</v>
      </c>
      <c r="C39" s="39">
        <v>30</v>
      </c>
      <c r="D39" s="30">
        <v>103018</v>
      </c>
      <c r="E39" s="31" t="s">
        <v>59</v>
      </c>
      <c r="F39" s="32" t="s">
        <v>67</v>
      </c>
      <c r="G39" s="32">
        <v>91</v>
      </c>
      <c r="H39" s="32">
        <v>2</v>
      </c>
      <c r="I39" s="31" t="s">
        <v>25</v>
      </c>
      <c r="J39" s="175">
        <v>10</v>
      </c>
      <c r="K39" s="175">
        <v>7</v>
      </c>
      <c r="L39" s="175">
        <v>8</v>
      </c>
      <c r="M39" s="175">
        <v>0</v>
      </c>
      <c r="N39" s="175">
        <v>0</v>
      </c>
      <c r="O39" s="175">
        <v>5</v>
      </c>
      <c r="P39" s="175">
        <v>5</v>
      </c>
      <c r="Q39" s="175">
        <v>6</v>
      </c>
      <c r="R39" s="175">
        <v>2</v>
      </c>
      <c r="S39" s="175">
        <v>0</v>
      </c>
      <c r="T39" s="175">
        <f>MIN(J39:K39)</f>
        <v>7</v>
      </c>
      <c r="U39" s="175">
        <f>MIN(M39:N39)</f>
        <v>0</v>
      </c>
      <c r="V39" s="175">
        <f>MIN(T39,U39)</f>
        <v>0</v>
      </c>
      <c r="W39" s="175">
        <f>MIN(O39:R39)</f>
        <v>2</v>
      </c>
      <c r="X39" s="175">
        <f>MIN(J39:N39)</f>
        <v>0</v>
      </c>
      <c r="Y39" s="176">
        <f>L39+S39+SUM(J39:K39,M39:N39,O39:R39)-V39-W39</f>
        <v>41</v>
      </c>
      <c r="Z39" s="175">
        <f>SUM(J39:N39)</f>
        <v>25</v>
      </c>
      <c r="AA39" s="131">
        <v>0.0012203703703703704</v>
      </c>
      <c r="AB39" s="131">
        <v>0.0012291666666666668</v>
      </c>
      <c r="AC39" s="213">
        <f t="shared" si="1"/>
        <v>0.0024495370370370374</v>
      </c>
      <c r="AD39" s="284"/>
      <c r="AE39" s="279"/>
    </row>
    <row r="40" spans="1:31" ht="15.75">
      <c r="A40" s="222">
        <v>7</v>
      </c>
      <c r="B40" s="174">
        <v>99</v>
      </c>
      <c r="C40" s="39"/>
      <c r="D40" s="30">
        <v>119098</v>
      </c>
      <c r="E40" s="31" t="s">
        <v>83</v>
      </c>
      <c r="F40" s="32" t="s">
        <v>68</v>
      </c>
      <c r="G40" s="32">
        <v>90</v>
      </c>
      <c r="H40" s="32">
        <v>0</v>
      </c>
      <c r="I40" s="31" t="s">
        <v>7</v>
      </c>
      <c r="J40" s="175">
        <v>0</v>
      </c>
      <c r="K40" s="175">
        <v>2</v>
      </c>
      <c r="L40" s="175">
        <v>0</v>
      </c>
      <c r="M40" s="175">
        <v>1</v>
      </c>
      <c r="N40" s="175">
        <v>0</v>
      </c>
      <c r="O40" s="175">
        <v>7</v>
      </c>
      <c r="P40" s="175">
        <v>1</v>
      </c>
      <c r="Q40" s="175">
        <v>3</v>
      </c>
      <c r="R40" s="175">
        <v>6</v>
      </c>
      <c r="S40" s="175">
        <v>0</v>
      </c>
      <c r="T40" s="175">
        <f>MIN(J40:K40)</f>
        <v>0</v>
      </c>
      <c r="U40" s="175">
        <f>MIN(M40:N40)</f>
        <v>0</v>
      </c>
      <c r="V40" s="175">
        <f>MIN(T40,U40)</f>
        <v>0</v>
      </c>
      <c r="W40" s="175">
        <f>MIN(O40:R40)</f>
        <v>1</v>
      </c>
      <c r="X40" s="175">
        <f>MIN(J40:N40)</f>
        <v>0</v>
      </c>
      <c r="Y40" s="176">
        <f>L40+S40+SUM(J40:K40,M40:N40,O40:R40)-V40-W40</f>
        <v>19</v>
      </c>
      <c r="Z40" s="175">
        <f>SUM(J40:N40)</f>
        <v>3</v>
      </c>
      <c r="AA40" s="131">
        <v>0.0012703703703703703</v>
      </c>
      <c r="AB40" s="131">
        <v>0.0012885416666666666</v>
      </c>
      <c r="AC40" s="213">
        <f t="shared" si="1"/>
        <v>0.0025589120370370366</v>
      </c>
      <c r="AD40" s="284"/>
      <c r="AE40" s="279"/>
    </row>
    <row r="41" spans="1:31" ht="15.75">
      <c r="A41" s="222">
        <v>8</v>
      </c>
      <c r="B41" s="174">
        <v>98</v>
      </c>
      <c r="C41" s="39"/>
      <c r="D41" s="30">
        <v>112036</v>
      </c>
      <c r="E41" s="31" t="s">
        <v>153</v>
      </c>
      <c r="F41" s="32" t="s">
        <v>68</v>
      </c>
      <c r="G41" s="32">
        <v>90</v>
      </c>
      <c r="H41" s="32">
        <v>0</v>
      </c>
      <c r="I41" s="31" t="s">
        <v>10</v>
      </c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6"/>
      <c r="Z41" s="175"/>
      <c r="AA41" s="131">
        <v>0.0012952546296296295</v>
      </c>
      <c r="AB41" s="131">
        <v>0.0013413194444444445</v>
      </c>
      <c r="AC41" s="213">
        <f t="shared" si="1"/>
        <v>0.002636574074074074</v>
      </c>
      <c r="AD41" s="284"/>
      <c r="AE41" s="279"/>
    </row>
    <row r="42" spans="1:31" ht="15.75">
      <c r="A42" s="222">
        <v>9</v>
      </c>
      <c r="B42" s="174">
        <v>100</v>
      </c>
      <c r="C42" s="39"/>
      <c r="D42" s="30">
        <v>119115</v>
      </c>
      <c r="E42" s="31" t="s">
        <v>84</v>
      </c>
      <c r="F42" s="32" t="s">
        <v>68</v>
      </c>
      <c r="G42" s="32">
        <v>90</v>
      </c>
      <c r="H42" s="32">
        <v>3</v>
      </c>
      <c r="I42" s="31" t="s">
        <v>7</v>
      </c>
      <c r="J42" s="175">
        <v>0</v>
      </c>
      <c r="K42" s="175">
        <v>14</v>
      </c>
      <c r="L42" s="175">
        <v>20</v>
      </c>
      <c r="M42" s="175">
        <v>9</v>
      </c>
      <c r="N42" s="175">
        <v>0</v>
      </c>
      <c r="O42" s="175">
        <v>0</v>
      </c>
      <c r="P42" s="175">
        <v>22</v>
      </c>
      <c r="Q42" s="175">
        <v>0</v>
      </c>
      <c r="R42" s="175">
        <v>4</v>
      </c>
      <c r="S42" s="175">
        <v>0</v>
      </c>
      <c r="T42" s="175">
        <f>MIN(J42:K42)</f>
        <v>0</v>
      </c>
      <c r="U42" s="175">
        <f>MIN(M42:N42)</f>
        <v>0</v>
      </c>
      <c r="V42" s="175">
        <f>MIN(T42,U42)</f>
        <v>0</v>
      </c>
      <c r="W42" s="175">
        <f>MIN(O42:R42)</f>
        <v>0</v>
      </c>
      <c r="X42" s="175">
        <f>MIN(J42:N42)</f>
        <v>0</v>
      </c>
      <c r="Y42" s="176">
        <f>L42+S42+SUM(J42:K42,M42:N42,O42:R42)-V42-W42</f>
        <v>69</v>
      </c>
      <c r="Z42" s="175">
        <f>SUM(J42:N42)</f>
        <v>43</v>
      </c>
      <c r="AA42" s="131">
        <v>0.001324652777777778</v>
      </c>
      <c r="AB42" s="131">
        <v>0.001335648148148148</v>
      </c>
      <c r="AC42" s="213">
        <f t="shared" si="1"/>
        <v>0.002660300925925926</v>
      </c>
      <c r="AD42" s="284"/>
      <c r="AE42" s="279"/>
    </row>
    <row r="43" spans="1:31" ht="15.75">
      <c r="A43" s="218"/>
      <c r="B43" s="178">
        <v>92</v>
      </c>
      <c r="C43" s="40"/>
      <c r="D43" s="33">
        <v>116024</v>
      </c>
      <c r="E43" s="41" t="s">
        <v>123</v>
      </c>
      <c r="F43" s="42" t="s">
        <v>67</v>
      </c>
      <c r="G43" s="42">
        <v>91</v>
      </c>
      <c r="H43" s="42">
        <v>0</v>
      </c>
      <c r="I43" s="41" t="s">
        <v>15</v>
      </c>
      <c r="J43" s="179">
        <v>0</v>
      </c>
      <c r="K43" s="179">
        <v>8</v>
      </c>
      <c r="L43" s="179">
        <v>0</v>
      </c>
      <c r="M43" s="179">
        <v>0</v>
      </c>
      <c r="N43" s="179">
        <v>0</v>
      </c>
      <c r="O43" s="179">
        <v>16</v>
      </c>
      <c r="P43" s="179">
        <v>7</v>
      </c>
      <c r="Q43" s="179">
        <v>14</v>
      </c>
      <c r="R43" s="179">
        <v>14</v>
      </c>
      <c r="S43" s="179">
        <v>0</v>
      </c>
      <c r="T43" s="179">
        <f>MIN(J43:K43)</f>
        <v>0</v>
      </c>
      <c r="U43" s="179">
        <f>MIN(M43:N43)</f>
        <v>0</v>
      </c>
      <c r="V43" s="179">
        <f>MIN(T43,U43)</f>
        <v>0</v>
      </c>
      <c r="W43" s="179">
        <f>MIN(O43:R43)</f>
        <v>7</v>
      </c>
      <c r="X43" s="179">
        <f>MIN(J43:N43)</f>
        <v>0</v>
      </c>
      <c r="Y43" s="180">
        <f>L43+S43+SUM(J43:K43,M43:N43,O43:R43)-V43-W43</f>
        <v>52</v>
      </c>
      <c r="Z43" s="179">
        <f>SUM(J43:N43)</f>
        <v>8</v>
      </c>
      <c r="AA43" s="138">
        <v>0.001373611111111111</v>
      </c>
      <c r="AB43" s="138" t="s">
        <v>179</v>
      </c>
      <c r="AC43" s="214"/>
      <c r="AD43" s="285"/>
      <c r="AE43" s="280"/>
    </row>
    <row r="45" spans="4:30" ht="18">
      <c r="D45" s="181" t="s">
        <v>141</v>
      </c>
      <c r="AD45" s="19" t="s">
        <v>188</v>
      </c>
    </row>
    <row r="47" spans="1:31" ht="15.75">
      <c r="A47" s="223">
        <v>5</v>
      </c>
      <c r="B47" s="184">
        <v>94</v>
      </c>
      <c r="C47" s="185"/>
      <c r="D47" s="186">
        <v>57074</v>
      </c>
      <c r="E47" s="187" t="s">
        <v>137</v>
      </c>
      <c r="F47" s="188" t="s">
        <v>67</v>
      </c>
      <c r="G47" s="188">
        <v>91</v>
      </c>
      <c r="H47" s="188">
        <v>2</v>
      </c>
      <c r="I47" s="187" t="s">
        <v>138</v>
      </c>
      <c r="J47" s="189">
        <v>0</v>
      </c>
      <c r="K47" s="189">
        <v>10</v>
      </c>
      <c r="L47" s="189">
        <v>10</v>
      </c>
      <c r="M47" s="189">
        <v>12</v>
      </c>
      <c r="N47" s="189">
        <v>0</v>
      </c>
      <c r="O47" s="189">
        <v>9</v>
      </c>
      <c r="P47" s="189">
        <v>4</v>
      </c>
      <c r="Q47" s="189">
        <v>10</v>
      </c>
      <c r="R47" s="189">
        <v>8</v>
      </c>
      <c r="S47" s="189">
        <v>0</v>
      </c>
      <c r="T47" s="189">
        <f>MIN(J47:K47)</f>
        <v>0</v>
      </c>
      <c r="U47" s="189">
        <f>MIN(M47:N47)</f>
        <v>0</v>
      </c>
      <c r="V47" s="189">
        <f>MIN(T47,U47)</f>
        <v>0</v>
      </c>
      <c r="W47" s="189">
        <f>MIN(O47:R47)</f>
        <v>4</v>
      </c>
      <c r="X47" s="189">
        <f>MIN(J47:N47)</f>
        <v>0</v>
      </c>
      <c r="Y47" s="190">
        <f>L47+S47+SUM(J47:K47,M47:N47,O47:R47)-V47-W47</f>
        <v>59</v>
      </c>
      <c r="Z47" s="189">
        <f>SUM(J47:N47)</f>
        <v>32</v>
      </c>
      <c r="AA47" s="191">
        <v>0.0011831018518518518</v>
      </c>
      <c r="AB47" s="191">
        <v>0.0011755787037037036</v>
      </c>
      <c r="AC47" s="226">
        <f>SUM(AB47+AA47)</f>
        <v>0.0023586805555555557</v>
      </c>
      <c r="AD47" s="294">
        <v>60</v>
      </c>
      <c r="AE47" s="290"/>
    </row>
    <row r="48" spans="1:31" ht="15.75">
      <c r="A48" s="224">
        <v>6</v>
      </c>
      <c r="B48" s="192">
        <v>93</v>
      </c>
      <c r="C48" s="193">
        <v>30</v>
      </c>
      <c r="D48" s="194">
        <v>103018</v>
      </c>
      <c r="E48" s="195" t="s">
        <v>59</v>
      </c>
      <c r="F48" s="196" t="s">
        <v>67</v>
      </c>
      <c r="G48" s="196">
        <v>91</v>
      </c>
      <c r="H48" s="196">
        <v>2</v>
      </c>
      <c r="I48" s="195" t="s">
        <v>25</v>
      </c>
      <c r="J48" s="197">
        <v>10</v>
      </c>
      <c r="K48" s="197">
        <v>7</v>
      </c>
      <c r="L48" s="197">
        <v>8</v>
      </c>
      <c r="M48" s="197">
        <v>0</v>
      </c>
      <c r="N48" s="197">
        <v>0</v>
      </c>
      <c r="O48" s="197">
        <v>5</v>
      </c>
      <c r="P48" s="197">
        <v>5</v>
      </c>
      <c r="Q48" s="197">
        <v>6</v>
      </c>
      <c r="R48" s="197">
        <v>2</v>
      </c>
      <c r="S48" s="197">
        <v>0</v>
      </c>
      <c r="T48" s="197">
        <f>MIN(J48:K48)</f>
        <v>7</v>
      </c>
      <c r="U48" s="197">
        <f>MIN(M48:N48)</f>
        <v>0</v>
      </c>
      <c r="V48" s="197">
        <f>MIN(T48,U48)</f>
        <v>0</v>
      </c>
      <c r="W48" s="197">
        <f>MIN(O48:R48)</f>
        <v>2</v>
      </c>
      <c r="X48" s="197">
        <f>MIN(J48:N48)</f>
        <v>0</v>
      </c>
      <c r="Y48" s="198">
        <f>L48+S48+SUM(J48:K48,M48:N48,O48:R48)-V48-W48</f>
        <v>41</v>
      </c>
      <c r="Z48" s="197">
        <f>SUM(J48:N48)</f>
        <v>25</v>
      </c>
      <c r="AA48" s="199">
        <v>0.0012203703703703704</v>
      </c>
      <c r="AB48" s="199">
        <v>0.0012291666666666668</v>
      </c>
      <c r="AC48" s="227">
        <f>SUM(AB48+AA48)</f>
        <v>0.0024495370370370374</v>
      </c>
      <c r="AD48" s="295">
        <v>53</v>
      </c>
      <c r="AE48" s="291"/>
    </row>
    <row r="49" spans="1:31" ht="15.75">
      <c r="A49" s="225"/>
      <c r="B49" s="200">
        <v>92</v>
      </c>
      <c r="C49" s="201"/>
      <c r="D49" s="202">
        <v>116024</v>
      </c>
      <c r="E49" s="203" t="s">
        <v>123</v>
      </c>
      <c r="F49" s="204" t="s">
        <v>67</v>
      </c>
      <c r="G49" s="204">
        <v>91</v>
      </c>
      <c r="H49" s="204">
        <v>0</v>
      </c>
      <c r="I49" s="203" t="s">
        <v>15</v>
      </c>
      <c r="J49" s="205">
        <v>0</v>
      </c>
      <c r="K49" s="205">
        <v>8</v>
      </c>
      <c r="L49" s="205">
        <v>0</v>
      </c>
      <c r="M49" s="205">
        <v>0</v>
      </c>
      <c r="N49" s="205">
        <v>0</v>
      </c>
      <c r="O49" s="205">
        <v>16</v>
      </c>
      <c r="P49" s="205">
        <v>7</v>
      </c>
      <c r="Q49" s="205">
        <v>14</v>
      </c>
      <c r="R49" s="205">
        <v>14</v>
      </c>
      <c r="S49" s="205">
        <v>0</v>
      </c>
      <c r="T49" s="205">
        <f>MIN(J49:K49)</f>
        <v>0</v>
      </c>
      <c r="U49" s="205">
        <f>MIN(M49:N49)</f>
        <v>0</v>
      </c>
      <c r="V49" s="205">
        <f>MIN(T49,U49)</f>
        <v>0</v>
      </c>
      <c r="W49" s="205">
        <f>MIN(O49:R49)</f>
        <v>7</v>
      </c>
      <c r="X49" s="205">
        <f>MIN(J49:N49)</f>
        <v>0</v>
      </c>
      <c r="Y49" s="206">
        <f>L49+S49+SUM(J49:K49,M49:N49,O49:R49)-V49-W49</f>
        <v>52</v>
      </c>
      <c r="Z49" s="205">
        <f>SUM(J49:N49)</f>
        <v>8</v>
      </c>
      <c r="AA49" s="207">
        <v>0.001373611111111111</v>
      </c>
      <c r="AB49" s="207" t="s">
        <v>179</v>
      </c>
      <c r="AC49" s="228"/>
      <c r="AD49" s="293"/>
      <c r="AE49" s="292"/>
    </row>
  </sheetData>
  <mergeCells count="2">
    <mergeCell ref="J3:N3"/>
    <mergeCell ref="O3:S3"/>
  </mergeCells>
  <printOptions/>
  <pageMargins left="1.31" right="0.75" top="1" bottom="1" header="0.4921259845" footer="0.4921259845"/>
  <pageSetup horizontalDpi="180" verticalDpi="180" orientation="portrait" paperSize="9" scale="64" r:id="rId2"/>
  <headerFooter alignWithMargins="0">
    <oddHeader>&amp;Lzávod č. 125, 126&amp;CMČR dorostu sprint, 10 ČPŽ, MČRD družstev, 11 ČPŽ sjezd&amp;RŽimrovice 10. - 11.9.2005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A71"/>
  <sheetViews>
    <sheetView view="pageBreakPreview" zoomScale="75" zoomScaleNormal="65" zoomScaleSheetLayoutView="75" workbookViewId="0" topLeftCell="A1">
      <pane xSplit="5" ySplit="3" topLeftCell="F10" activePane="bottomRight" state="frozen"/>
      <selection pane="topLeft" activeCell="K3" sqref="K3"/>
      <selection pane="topRight" activeCell="K3" sqref="K3"/>
      <selection pane="bottomLeft" activeCell="K3" sqref="K3"/>
      <selection pane="bottomRight" activeCell="AE68" sqref="AE68"/>
    </sheetView>
  </sheetViews>
  <sheetFormatPr defaultColWidth="9.00390625" defaultRowHeight="12.75"/>
  <cols>
    <col min="1" max="1" width="5.00390625" style="0" customWidth="1"/>
    <col min="2" max="2" width="5.875" style="19" bestFit="1" customWidth="1"/>
    <col min="3" max="3" width="5.75390625" style="9" hidden="1" customWidth="1"/>
    <col min="4" max="4" width="10.125" style="0" bestFit="1" customWidth="1"/>
    <col min="5" max="5" width="23.75390625" style="0" customWidth="1"/>
    <col min="6" max="6" width="5.375" style="9" bestFit="1" customWidth="1"/>
    <col min="7" max="7" width="4.875" style="0" bestFit="1" customWidth="1"/>
    <col min="8" max="8" width="4.875" style="0" customWidth="1"/>
    <col min="9" max="9" width="10.375" style="0" bestFit="1" customWidth="1"/>
    <col min="10" max="22" width="4.25390625" style="0" hidden="1" customWidth="1"/>
    <col min="23" max="24" width="10.375" style="0" bestFit="1" customWidth="1"/>
    <col min="25" max="25" width="14.875" style="0" bestFit="1" customWidth="1"/>
    <col min="26" max="27" width="9.125" style="19" customWidth="1"/>
  </cols>
  <sheetData>
    <row r="1" ht="0.75" customHeight="1" hidden="1"/>
    <row r="2" ht="18.75" customHeight="1">
      <c r="B2" s="28" t="s">
        <v>76</v>
      </c>
    </row>
    <row r="3" spans="10:22" ht="44.25" customHeight="1" thickBot="1">
      <c r="J3" s="271"/>
      <c r="K3" s="271"/>
      <c r="L3" s="271"/>
      <c r="M3" s="271" t="s">
        <v>27</v>
      </c>
      <c r="N3" s="271"/>
      <c r="O3" s="271"/>
      <c r="P3" s="271"/>
      <c r="Q3" s="271"/>
      <c r="R3" s="6"/>
      <c r="S3" s="6"/>
      <c r="T3" s="6"/>
      <c r="U3" s="6"/>
      <c r="V3" s="1"/>
    </row>
    <row r="4" spans="1:27" ht="67.5" customHeight="1" thickBot="1">
      <c r="A4" s="217" t="s">
        <v>159</v>
      </c>
      <c r="B4" s="123"/>
      <c r="C4" s="116" t="s">
        <v>0</v>
      </c>
      <c r="D4" s="117" t="s">
        <v>6</v>
      </c>
      <c r="E4" s="117" t="s">
        <v>1</v>
      </c>
      <c r="F4" s="117" t="s">
        <v>75</v>
      </c>
      <c r="G4" s="117" t="s">
        <v>2</v>
      </c>
      <c r="H4" s="117" t="s">
        <v>3</v>
      </c>
      <c r="I4" s="118" t="s">
        <v>4</v>
      </c>
      <c r="J4" s="117" t="s">
        <v>29</v>
      </c>
      <c r="K4" s="117" t="s">
        <v>30</v>
      </c>
      <c r="L4" s="117" t="s">
        <v>45</v>
      </c>
      <c r="M4" s="117" t="s">
        <v>46</v>
      </c>
      <c r="N4" s="117" t="s">
        <v>31</v>
      </c>
      <c r="O4" s="117" t="s">
        <v>29</v>
      </c>
      <c r="P4" s="117" t="s">
        <v>30</v>
      </c>
      <c r="Q4" s="117" t="s">
        <v>37</v>
      </c>
      <c r="R4" s="117" t="s">
        <v>46</v>
      </c>
      <c r="S4" s="117" t="s">
        <v>47</v>
      </c>
      <c r="T4" s="117" t="s">
        <v>12</v>
      </c>
      <c r="U4" s="117" t="s">
        <v>17</v>
      </c>
      <c r="V4" s="117" t="s">
        <v>48</v>
      </c>
      <c r="W4" s="117" t="s">
        <v>161</v>
      </c>
      <c r="X4" s="121" t="s">
        <v>162</v>
      </c>
      <c r="Y4" s="210" t="s">
        <v>163</v>
      </c>
      <c r="Z4" s="210" t="s">
        <v>164</v>
      </c>
      <c r="AA4" s="277" t="s">
        <v>164</v>
      </c>
    </row>
    <row r="5" spans="2:22" ht="21.75" customHeight="1">
      <c r="B5" s="47"/>
      <c r="C5" s="13"/>
      <c r="D5" s="13"/>
      <c r="E5" s="13"/>
      <c r="F5" s="13"/>
      <c r="G5" s="13"/>
      <c r="H5" s="13"/>
      <c r="I5" s="13"/>
      <c r="J5" s="3"/>
      <c r="K5" s="3"/>
      <c r="L5" s="3"/>
      <c r="M5" s="3"/>
      <c r="N5" s="3"/>
      <c r="O5" s="3"/>
      <c r="P5" s="3"/>
      <c r="Q5" s="3"/>
      <c r="R5" s="13"/>
      <c r="S5" s="3"/>
      <c r="T5" s="3"/>
      <c r="U5" s="3"/>
      <c r="V5" s="3"/>
    </row>
    <row r="6" spans="1:27" ht="18" customHeight="1">
      <c r="A6" s="169">
        <v>1</v>
      </c>
      <c r="B6" s="251">
        <v>126</v>
      </c>
      <c r="C6" s="252">
        <v>6</v>
      </c>
      <c r="D6" s="253">
        <v>108060</v>
      </c>
      <c r="E6" s="254" t="s">
        <v>40</v>
      </c>
      <c r="F6" s="255" t="s">
        <v>66</v>
      </c>
      <c r="G6" s="151">
        <v>88</v>
      </c>
      <c r="H6" s="151">
        <v>1</v>
      </c>
      <c r="I6" s="151" t="s">
        <v>53</v>
      </c>
      <c r="J6" s="151">
        <v>0</v>
      </c>
      <c r="K6" s="151">
        <v>9</v>
      </c>
      <c r="L6" s="151">
        <v>0</v>
      </c>
      <c r="M6" s="151">
        <v>0</v>
      </c>
      <c r="N6" s="151">
        <v>0</v>
      </c>
      <c r="O6" s="151">
        <v>0</v>
      </c>
      <c r="P6" s="151">
        <v>0</v>
      </c>
      <c r="Q6" s="151">
        <v>0</v>
      </c>
      <c r="R6" s="151" t="e">
        <f>MIN(#REF!)</f>
        <v>#REF!</v>
      </c>
      <c r="S6" s="151">
        <f>MIN(K6:L6)</f>
        <v>0</v>
      </c>
      <c r="T6" s="151" t="e">
        <f>MIN(R6,S6)</f>
        <v>#REF!</v>
      </c>
      <c r="U6" s="151">
        <f>MIN(M6:P6)</f>
        <v>0</v>
      </c>
      <c r="V6" s="151">
        <f>MIN(J6:L6)</f>
        <v>0</v>
      </c>
      <c r="W6" s="128">
        <v>0.0010795138888888888</v>
      </c>
      <c r="X6" s="128">
        <v>0.0011131944444444444</v>
      </c>
      <c r="Y6" s="212">
        <f>SUM(X6+W6)</f>
        <v>0.002192708333333333</v>
      </c>
      <c r="Z6" s="251"/>
      <c r="AA6" s="278">
        <v>54</v>
      </c>
    </row>
    <row r="7" spans="1:27" ht="18" customHeight="1">
      <c r="A7" s="173">
        <v>1</v>
      </c>
      <c r="B7" s="256">
        <v>126</v>
      </c>
      <c r="C7" s="99"/>
      <c r="D7" s="95">
        <v>108016</v>
      </c>
      <c r="E7" s="96" t="s">
        <v>36</v>
      </c>
      <c r="F7" s="97"/>
      <c r="G7" s="95">
        <v>88</v>
      </c>
      <c r="H7" s="95"/>
      <c r="I7" s="95" t="s">
        <v>53</v>
      </c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131">
        <v>0.0010795138888888888</v>
      </c>
      <c r="X7" s="131">
        <v>0.0011131944444444444</v>
      </c>
      <c r="Y7" s="213"/>
      <c r="Z7" s="256"/>
      <c r="AA7" s="279"/>
    </row>
    <row r="8" spans="1:27" ht="18" customHeight="1">
      <c r="A8" s="173">
        <v>2</v>
      </c>
      <c r="B8" s="256">
        <v>124</v>
      </c>
      <c r="C8" s="99">
        <v>16</v>
      </c>
      <c r="D8" s="95">
        <v>1039</v>
      </c>
      <c r="E8" s="96" t="s">
        <v>62</v>
      </c>
      <c r="F8" s="97" t="s">
        <v>65</v>
      </c>
      <c r="G8" s="95">
        <v>89</v>
      </c>
      <c r="H8" s="95">
        <v>2</v>
      </c>
      <c r="I8" s="95" t="s">
        <v>8</v>
      </c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131">
        <v>0.0011425925925925926</v>
      </c>
      <c r="X8" s="131">
        <v>0.001135185185185185</v>
      </c>
      <c r="Y8" s="213">
        <f>SUM(X8+W8)</f>
        <v>0.002277777777777778</v>
      </c>
      <c r="Z8" s="256"/>
      <c r="AA8" s="279">
        <v>44</v>
      </c>
    </row>
    <row r="9" spans="1:27" ht="18" customHeight="1">
      <c r="A9" s="173">
        <v>2</v>
      </c>
      <c r="B9" s="256">
        <v>124</v>
      </c>
      <c r="C9" s="99"/>
      <c r="D9" s="95">
        <v>1031</v>
      </c>
      <c r="E9" s="96" t="s">
        <v>63</v>
      </c>
      <c r="F9" s="97"/>
      <c r="G9" s="95">
        <v>89</v>
      </c>
      <c r="H9" s="95"/>
      <c r="I9" s="95" t="s">
        <v>8</v>
      </c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131">
        <v>0.0428092592592593</v>
      </c>
      <c r="X9" s="131">
        <v>0.0428018518518518</v>
      </c>
      <c r="Y9" s="213"/>
      <c r="Z9" s="256"/>
      <c r="AA9" s="279"/>
    </row>
    <row r="10" spans="1:27" ht="18" customHeight="1">
      <c r="A10" s="173">
        <v>3</v>
      </c>
      <c r="B10" s="256">
        <v>123</v>
      </c>
      <c r="C10" s="99"/>
      <c r="D10" s="257">
        <v>113053</v>
      </c>
      <c r="E10" s="96" t="s">
        <v>33</v>
      </c>
      <c r="F10" s="97" t="s">
        <v>66</v>
      </c>
      <c r="G10" s="95">
        <v>87</v>
      </c>
      <c r="H10" s="95">
        <v>1</v>
      </c>
      <c r="I10" s="95" t="s">
        <v>15</v>
      </c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31">
        <v>0.0011483796296296296</v>
      </c>
      <c r="X10" s="131">
        <v>0.001139699074074074</v>
      </c>
      <c r="Y10" s="213">
        <f>SUM(X10+W10)</f>
        <v>0.0022880787037037036</v>
      </c>
      <c r="Z10" s="256"/>
      <c r="AA10" s="279">
        <v>34</v>
      </c>
    </row>
    <row r="11" spans="1:27" ht="18" customHeight="1">
      <c r="A11" s="173">
        <v>3</v>
      </c>
      <c r="B11" s="256">
        <v>123</v>
      </c>
      <c r="C11" s="99"/>
      <c r="D11" s="95">
        <v>108027</v>
      </c>
      <c r="E11" s="96" t="s">
        <v>41</v>
      </c>
      <c r="F11" s="97"/>
      <c r="G11" s="95">
        <v>89</v>
      </c>
      <c r="H11" s="95"/>
      <c r="I11" s="95" t="s">
        <v>53</v>
      </c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31"/>
      <c r="X11" s="131"/>
      <c r="Y11" s="213"/>
      <c r="Z11" s="256"/>
      <c r="AA11" s="279"/>
    </row>
    <row r="12" spans="1:27" ht="18" customHeight="1">
      <c r="A12" s="173">
        <v>4</v>
      </c>
      <c r="B12" s="256">
        <v>122</v>
      </c>
      <c r="C12" s="258">
        <v>31</v>
      </c>
      <c r="D12" s="95">
        <v>119033</v>
      </c>
      <c r="E12" s="96" t="s">
        <v>77</v>
      </c>
      <c r="F12" s="97" t="s">
        <v>66</v>
      </c>
      <c r="G12" s="95">
        <v>87</v>
      </c>
      <c r="H12" s="95">
        <v>0</v>
      </c>
      <c r="I12" s="95" t="s">
        <v>7</v>
      </c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131">
        <v>0.0011787037037037037</v>
      </c>
      <c r="X12" s="131">
        <v>0.0011574074074074073</v>
      </c>
      <c r="Y12" s="213">
        <f>SUM(X12+W12)</f>
        <v>0.002336111111111111</v>
      </c>
      <c r="Z12" s="256"/>
      <c r="AA12" s="279">
        <v>24</v>
      </c>
    </row>
    <row r="13" spans="1:27" ht="18" customHeight="1">
      <c r="A13" s="173">
        <v>4</v>
      </c>
      <c r="B13" s="256">
        <v>122</v>
      </c>
      <c r="C13" s="258"/>
      <c r="D13" s="95">
        <v>119120</v>
      </c>
      <c r="E13" s="96" t="s">
        <v>80</v>
      </c>
      <c r="F13" s="97"/>
      <c r="G13" s="95">
        <v>89</v>
      </c>
      <c r="H13" s="95"/>
      <c r="I13" s="95" t="s">
        <v>7</v>
      </c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131"/>
      <c r="X13" s="131"/>
      <c r="Y13" s="213"/>
      <c r="Z13" s="256"/>
      <c r="AA13" s="279"/>
    </row>
    <row r="14" spans="1:27" ht="18" customHeight="1">
      <c r="A14" s="173">
        <v>5</v>
      </c>
      <c r="B14" s="256">
        <v>125</v>
      </c>
      <c r="C14" s="99">
        <v>11</v>
      </c>
      <c r="D14" s="257">
        <v>5050</v>
      </c>
      <c r="E14" s="96" t="s">
        <v>60</v>
      </c>
      <c r="F14" s="97" t="s">
        <v>65</v>
      </c>
      <c r="G14" s="95">
        <v>89</v>
      </c>
      <c r="H14" s="95">
        <v>2</v>
      </c>
      <c r="I14" s="95" t="s">
        <v>9</v>
      </c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131">
        <v>0.0011917824074074072</v>
      </c>
      <c r="X14" s="131">
        <v>0.0012111111111111112</v>
      </c>
      <c r="Y14" s="213">
        <f>SUM(X14+W14)</f>
        <v>0.0024028935185185186</v>
      </c>
      <c r="Z14" s="256"/>
      <c r="AA14" s="279">
        <v>14</v>
      </c>
    </row>
    <row r="15" spans="1:27" ht="18" customHeight="1">
      <c r="A15" s="173">
        <v>5</v>
      </c>
      <c r="B15" s="256">
        <v>125</v>
      </c>
      <c r="C15" s="99"/>
      <c r="D15" s="95">
        <v>5019</v>
      </c>
      <c r="E15" s="96" t="s">
        <v>61</v>
      </c>
      <c r="F15" s="97"/>
      <c r="G15" s="95">
        <v>89</v>
      </c>
      <c r="H15" s="95"/>
      <c r="I15" s="95" t="s">
        <v>9</v>
      </c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131"/>
      <c r="X15" s="131"/>
      <c r="Y15" s="213"/>
      <c r="Z15" s="256"/>
      <c r="AA15" s="279"/>
    </row>
    <row r="16" spans="1:27" ht="18" customHeight="1">
      <c r="A16" s="173">
        <v>6</v>
      </c>
      <c r="B16" s="256">
        <v>118</v>
      </c>
      <c r="C16" s="99">
        <v>27</v>
      </c>
      <c r="D16" s="95">
        <v>64033</v>
      </c>
      <c r="E16" s="96" t="s">
        <v>28</v>
      </c>
      <c r="F16" s="97" t="s">
        <v>66</v>
      </c>
      <c r="G16" s="95">
        <v>87</v>
      </c>
      <c r="H16" s="95">
        <v>1</v>
      </c>
      <c r="I16" s="95" t="s">
        <v>64</v>
      </c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131">
        <v>0.0012096064814814814</v>
      </c>
      <c r="X16" s="131">
        <v>0.0012148148148148148</v>
      </c>
      <c r="Y16" s="213">
        <f>SUM(X16+W16)</f>
        <v>0.002424421296296296</v>
      </c>
      <c r="Z16" s="256"/>
      <c r="AA16" s="279">
        <v>9</v>
      </c>
    </row>
    <row r="17" spans="1:27" ht="18" customHeight="1">
      <c r="A17" s="173">
        <v>6</v>
      </c>
      <c r="B17" s="256">
        <v>118</v>
      </c>
      <c r="C17" s="99"/>
      <c r="D17" s="95">
        <v>64005</v>
      </c>
      <c r="E17" s="96" t="s">
        <v>119</v>
      </c>
      <c r="F17" s="97"/>
      <c r="G17" s="95">
        <v>87</v>
      </c>
      <c r="H17" s="95"/>
      <c r="I17" s="95" t="s">
        <v>64</v>
      </c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131"/>
      <c r="X17" s="131"/>
      <c r="Y17" s="213"/>
      <c r="Z17" s="256"/>
      <c r="AA17" s="279"/>
    </row>
    <row r="18" spans="1:27" ht="18" customHeight="1">
      <c r="A18" s="173">
        <v>7</v>
      </c>
      <c r="B18" s="256">
        <v>121</v>
      </c>
      <c r="C18" s="258">
        <v>32</v>
      </c>
      <c r="D18" s="95">
        <v>119071</v>
      </c>
      <c r="E18" s="96" t="s">
        <v>24</v>
      </c>
      <c r="F18" s="97" t="s">
        <v>66</v>
      </c>
      <c r="G18" s="95">
        <v>88</v>
      </c>
      <c r="H18" s="95">
        <v>0</v>
      </c>
      <c r="I18" s="95" t="s">
        <v>7</v>
      </c>
      <c r="J18" s="95">
        <v>22</v>
      </c>
      <c r="K18" s="95">
        <v>12</v>
      </c>
      <c r="L18" s="95">
        <v>0</v>
      </c>
      <c r="M18" s="95">
        <v>0</v>
      </c>
      <c r="N18" s="95">
        <v>9</v>
      </c>
      <c r="O18" s="95">
        <v>14</v>
      </c>
      <c r="P18" s="95">
        <v>28</v>
      </c>
      <c r="Q18" s="95">
        <v>0</v>
      </c>
      <c r="R18" s="95" t="e">
        <f>MIN(#REF!)</f>
        <v>#REF!</v>
      </c>
      <c r="S18" s="95">
        <f>MIN(K18:L18)</f>
        <v>0</v>
      </c>
      <c r="T18" s="95" t="e">
        <f>MIN(R18,S18)</f>
        <v>#REF!</v>
      </c>
      <c r="U18" s="95">
        <f>MIN(M18:P18)</f>
        <v>0</v>
      </c>
      <c r="V18" s="95">
        <f>MIN(J18:L18)</f>
        <v>0</v>
      </c>
      <c r="W18" s="131">
        <v>0.0012100694444444444</v>
      </c>
      <c r="X18" s="131">
        <v>0.0013019675925925926</v>
      </c>
      <c r="Y18" s="213">
        <f>SUM(X18+W18)</f>
        <v>0.002512037037037037</v>
      </c>
      <c r="Z18" s="256"/>
      <c r="AA18" s="279">
        <v>4</v>
      </c>
    </row>
    <row r="19" spans="1:27" ht="18" customHeight="1">
      <c r="A19" s="173">
        <v>7</v>
      </c>
      <c r="B19" s="256">
        <v>121</v>
      </c>
      <c r="C19" s="258"/>
      <c r="D19" s="95">
        <v>119003</v>
      </c>
      <c r="E19" s="96" t="s">
        <v>55</v>
      </c>
      <c r="F19" s="97"/>
      <c r="G19" s="95">
        <v>89</v>
      </c>
      <c r="H19" s="95"/>
      <c r="I19" s="95" t="s">
        <v>7</v>
      </c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131"/>
      <c r="X19" s="131"/>
      <c r="Y19" s="213"/>
      <c r="Z19" s="256"/>
      <c r="AA19" s="279"/>
    </row>
    <row r="20" spans="1:27" ht="18" customHeight="1">
      <c r="A20" s="173">
        <v>8</v>
      </c>
      <c r="B20" s="256">
        <v>120</v>
      </c>
      <c r="C20" s="258"/>
      <c r="D20" s="89">
        <v>119135</v>
      </c>
      <c r="E20" s="96" t="s">
        <v>78</v>
      </c>
      <c r="F20" s="258" t="s">
        <v>65</v>
      </c>
      <c r="G20" s="95">
        <v>89</v>
      </c>
      <c r="H20" s="95">
        <v>0</v>
      </c>
      <c r="I20" s="95" t="s">
        <v>7</v>
      </c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131">
        <v>0.0012471064814814816</v>
      </c>
      <c r="X20" s="131">
        <v>0.0012690972222222222</v>
      </c>
      <c r="Y20" s="213">
        <f>SUM(X20+W20)</f>
        <v>0.0025162037037037037</v>
      </c>
      <c r="Z20" s="256"/>
      <c r="AA20" s="279">
        <v>3</v>
      </c>
    </row>
    <row r="21" spans="1:27" ht="18" customHeight="1">
      <c r="A21" s="173">
        <v>8</v>
      </c>
      <c r="B21" s="256">
        <v>120</v>
      </c>
      <c r="C21" s="258"/>
      <c r="D21" s="89">
        <v>119021</v>
      </c>
      <c r="E21" s="96" t="s">
        <v>79</v>
      </c>
      <c r="F21" s="258"/>
      <c r="G21" s="95">
        <v>89</v>
      </c>
      <c r="H21" s="95"/>
      <c r="I21" s="95" t="s">
        <v>7</v>
      </c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131"/>
      <c r="X21" s="131"/>
      <c r="Y21" s="213"/>
      <c r="Z21" s="256"/>
      <c r="AA21" s="279"/>
    </row>
    <row r="22" spans="1:27" ht="18" customHeight="1">
      <c r="A22" s="173">
        <v>9</v>
      </c>
      <c r="B22" s="256">
        <v>119</v>
      </c>
      <c r="C22" s="99"/>
      <c r="D22" s="95">
        <v>113209</v>
      </c>
      <c r="E22" s="96" t="s">
        <v>106</v>
      </c>
      <c r="F22" s="97" t="s">
        <v>65</v>
      </c>
      <c r="G22" s="95">
        <v>91</v>
      </c>
      <c r="H22" s="95">
        <v>3</v>
      </c>
      <c r="I22" s="95" t="s">
        <v>104</v>
      </c>
      <c r="J22" s="95">
        <v>0</v>
      </c>
      <c r="K22" s="95">
        <v>42</v>
      </c>
      <c r="L22" s="95">
        <v>0</v>
      </c>
      <c r="M22" s="95">
        <v>38</v>
      </c>
      <c r="N22" s="95">
        <v>38</v>
      </c>
      <c r="O22" s="95">
        <v>47</v>
      </c>
      <c r="P22" s="95">
        <v>47</v>
      </c>
      <c r="Q22" s="95">
        <v>0</v>
      </c>
      <c r="R22" s="95" t="e">
        <f>MIN(#REF!)</f>
        <v>#REF!</v>
      </c>
      <c r="S22" s="95">
        <f>MIN(K22:L22)</f>
        <v>0</v>
      </c>
      <c r="T22" s="95" t="e">
        <f>MIN(R22,S22)</f>
        <v>#REF!</v>
      </c>
      <c r="U22" s="95">
        <f>MIN(M22:P22)</f>
        <v>38</v>
      </c>
      <c r="V22" s="95">
        <f>MIN(J22:L22)</f>
        <v>0</v>
      </c>
      <c r="W22" s="131">
        <v>0.001301851851851852</v>
      </c>
      <c r="X22" s="131">
        <v>0.0012563657407407406</v>
      </c>
      <c r="Y22" s="213">
        <f>SUM(X22+W22)</f>
        <v>0.002558217592592593</v>
      </c>
      <c r="Z22" s="256"/>
      <c r="AA22" s="279">
        <v>2</v>
      </c>
    </row>
    <row r="23" spans="1:27" ht="18" customHeight="1">
      <c r="A23" s="173">
        <v>9</v>
      </c>
      <c r="B23" s="256">
        <v>119</v>
      </c>
      <c r="C23" s="99"/>
      <c r="D23" s="95">
        <v>113240</v>
      </c>
      <c r="E23" s="96" t="s">
        <v>105</v>
      </c>
      <c r="F23" s="97"/>
      <c r="G23" s="95">
        <v>90</v>
      </c>
      <c r="H23" s="95"/>
      <c r="I23" s="95" t="s">
        <v>104</v>
      </c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131"/>
      <c r="X23" s="131"/>
      <c r="Y23" s="213"/>
      <c r="Z23" s="256"/>
      <c r="AA23" s="279"/>
    </row>
    <row r="24" spans="1:27" ht="18" customHeight="1">
      <c r="A24" s="173">
        <v>10</v>
      </c>
      <c r="B24" s="256">
        <v>117</v>
      </c>
      <c r="C24" s="99"/>
      <c r="D24" s="257">
        <v>57020</v>
      </c>
      <c r="E24" s="96" t="s">
        <v>139</v>
      </c>
      <c r="F24" s="97" t="s">
        <v>67</v>
      </c>
      <c r="G24" s="95">
        <v>94</v>
      </c>
      <c r="H24" s="95">
        <v>3</v>
      </c>
      <c r="I24" s="95" t="s">
        <v>138</v>
      </c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131">
        <v>0.0014042824074074073</v>
      </c>
      <c r="X24" s="131">
        <v>0.0013844907407407406</v>
      </c>
      <c r="Y24" s="213">
        <f>SUM(X24+W24)</f>
        <v>0.002788773148148148</v>
      </c>
      <c r="Z24" s="256"/>
      <c r="AA24" s="279">
        <v>1</v>
      </c>
    </row>
    <row r="25" spans="1:27" ht="18" customHeight="1">
      <c r="A25" s="173">
        <v>10</v>
      </c>
      <c r="B25" s="256">
        <v>117</v>
      </c>
      <c r="C25" s="99"/>
      <c r="D25" s="95">
        <v>57071</v>
      </c>
      <c r="E25" s="96" t="s">
        <v>140</v>
      </c>
      <c r="F25" s="95"/>
      <c r="G25" s="95">
        <v>91</v>
      </c>
      <c r="H25" s="97"/>
      <c r="I25" s="97" t="s">
        <v>138</v>
      </c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131"/>
      <c r="X25" s="131"/>
      <c r="Y25" s="213"/>
      <c r="Z25" s="256"/>
      <c r="AA25" s="279"/>
    </row>
    <row r="26" spans="1:27" ht="18" customHeight="1">
      <c r="A26" s="173">
        <v>11</v>
      </c>
      <c r="B26" s="256">
        <v>115</v>
      </c>
      <c r="C26" s="99"/>
      <c r="D26" s="95">
        <v>64021</v>
      </c>
      <c r="E26" s="96" t="s">
        <v>118</v>
      </c>
      <c r="F26" s="97" t="s">
        <v>81</v>
      </c>
      <c r="G26" s="95">
        <v>93</v>
      </c>
      <c r="H26" s="95">
        <v>0</v>
      </c>
      <c r="I26" s="95" t="s">
        <v>64</v>
      </c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131">
        <v>0.001412037037037037</v>
      </c>
      <c r="X26" s="131">
        <v>0.0014240740740740741</v>
      </c>
      <c r="Y26" s="213">
        <f>SUM(X26+W26)</f>
        <v>0.0028361111111111113</v>
      </c>
      <c r="Z26" s="256"/>
      <c r="AA26" s="279"/>
    </row>
    <row r="27" spans="1:27" ht="18" customHeight="1">
      <c r="A27" s="173">
        <v>11</v>
      </c>
      <c r="B27" s="256">
        <v>115</v>
      </c>
      <c r="C27" s="99"/>
      <c r="D27" s="95">
        <v>64038</v>
      </c>
      <c r="E27" s="96" t="s">
        <v>117</v>
      </c>
      <c r="F27" s="97"/>
      <c r="G27" s="95">
        <v>93</v>
      </c>
      <c r="H27" s="95"/>
      <c r="I27" s="95" t="s">
        <v>64</v>
      </c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131"/>
      <c r="X27" s="131"/>
      <c r="Y27" s="213"/>
      <c r="Z27" s="256"/>
      <c r="AA27" s="279"/>
    </row>
    <row r="28" spans="1:27" ht="18" customHeight="1">
      <c r="A28" s="173">
        <v>12</v>
      </c>
      <c r="B28" s="256">
        <v>116</v>
      </c>
      <c r="C28" s="99"/>
      <c r="D28" s="95">
        <v>57074</v>
      </c>
      <c r="E28" s="96" t="s">
        <v>137</v>
      </c>
      <c r="F28" s="95" t="s">
        <v>67</v>
      </c>
      <c r="G28" s="95">
        <v>91</v>
      </c>
      <c r="H28" s="97">
        <v>0</v>
      </c>
      <c r="I28" s="97" t="s">
        <v>138</v>
      </c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131">
        <v>0.001422337962962963</v>
      </c>
      <c r="X28" s="131" t="s">
        <v>169</v>
      </c>
      <c r="Y28" s="213"/>
      <c r="Z28" s="256"/>
      <c r="AA28" s="279"/>
    </row>
    <row r="29" spans="1:27" ht="18" customHeight="1">
      <c r="A29" s="173">
        <v>12</v>
      </c>
      <c r="B29" s="256">
        <v>116</v>
      </c>
      <c r="C29" s="99"/>
      <c r="D29" s="95">
        <v>57016</v>
      </c>
      <c r="E29" s="96" t="s">
        <v>183</v>
      </c>
      <c r="F29" s="95"/>
      <c r="G29" s="95">
        <v>91</v>
      </c>
      <c r="H29" s="97"/>
      <c r="I29" s="97" t="s">
        <v>138</v>
      </c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131"/>
      <c r="X29" s="131"/>
      <c r="Y29" s="213"/>
      <c r="Z29" s="256"/>
      <c r="AA29" s="279"/>
    </row>
    <row r="30" spans="1:27" ht="18" customHeight="1">
      <c r="A30" s="173"/>
      <c r="B30" s="256">
        <v>127</v>
      </c>
      <c r="C30" s="99"/>
      <c r="D30" s="257">
        <v>57059</v>
      </c>
      <c r="E30" s="96" t="s">
        <v>19</v>
      </c>
      <c r="F30" s="97"/>
      <c r="G30" s="95">
        <v>84</v>
      </c>
      <c r="H30" s="95">
        <v>1</v>
      </c>
      <c r="I30" s="95" t="s">
        <v>138</v>
      </c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132" t="s">
        <v>166</v>
      </c>
      <c r="X30" s="132"/>
      <c r="Y30" s="132"/>
      <c r="Z30" s="256"/>
      <c r="AA30" s="279"/>
    </row>
    <row r="31" spans="1:27" ht="18" customHeight="1">
      <c r="A31" s="156"/>
      <c r="B31" s="261">
        <v>127</v>
      </c>
      <c r="C31" s="139"/>
      <c r="D31" s="106">
        <v>57069</v>
      </c>
      <c r="E31" s="259" t="s">
        <v>18</v>
      </c>
      <c r="F31" s="139"/>
      <c r="G31" s="106">
        <v>80</v>
      </c>
      <c r="H31" s="106"/>
      <c r="I31" s="106" t="s">
        <v>138</v>
      </c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287"/>
      <c r="AA31" s="280"/>
    </row>
    <row r="32" spans="2:6" ht="18" customHeight="1">
      <c r="B32"/>
      <c r="C32"/>
      <c r="F32"/>
    </row>
    <row r="33" spans="2:6" ht="18" customHeight="1">
      <c r="B33" s="28" t="s">
        <v>184</v>
      </c>
      <c r="C33"/>
      <c r="F33"/>
    </row>
    <row r="34" spans="2:6" ht="18" customHeight="1">
      <c r="B34"/>
      <c r="C34"/>
      <c r="F34"/>
    </row>
    <row r="35" spans="1:27" ht="18" customHeight="1">
      <c r="A35" s="169">
        <v>1</v>
      </c>
      <c r="B35" s="251">
        <v>126</v>
      </c>
      <c r="C35" s="252">
        <v>6</v>
      </c>
      <c r="D35" s="253">
        <v>108060</v>
      </c>
      <c r="E35" s="254" t="s">
        <v>40</v>
      </c>
      <c r="F35" s="255" t="s">
        <v>66</v>
      </c>
      <c r="G35" s="151">
        <v>88</v>
      </c>
      <c r="H35" s="151"/>
      <c r="I35" s="151" t="s">
        <v>53</v>
      </c>
      <c r="J35" s="151">
        <v>0</v>
      </c>
      <c r="K35" s="151">
        <v>9</v>
      </c>
      <c r="L35" s="151">
        <v>0</v>
      </c>
      <c r="M35" s="151">
        <v>0</v>
      </c>
      <c r="N35" s="151">
        <v>0</v>
      </c>
      <c r="O35" s="151">
        <v>0</v>
      </c>
      <c r="P35" s="151">
        <v>0</v>
      </c>
      <c r="Q35" s="151">
        <v>0</v>
      </c>
      <c r="R35" s="151" t="e">
        <f>MIN(#REF!)</f>
        <v>#REF!</v>
      </c>
      <c r="S35" s="151">
        <f>MIN(K35:L35)</f>
        <v>0</v>
      </c>
      <c r="T35" s="151" t="e">
        <f>MIN(R35,S35)</f>
        <v>#REF!</v>
      </c>
      <c r="U35" s="151">
        <f>MIN(M35:P35)</f>
        <v>0</v>
      </c>
      <c r="V35" s="151">
        <f>MIN(J35:L35)</f>
        <v>0</v>
      </c>
      <c r="W35" s="128">
        <v>0.0010795138888888888</v>
      </c>
      <c r="X35" s="128">
        <v>0.0011131944444444444</v>
      </c>
      <c r="Y35" s="212">
        <f>SUM(X35+W35)</f>
        <v>0.002192708333333333</v>
      </c>
      <c r="Z35" s="251"/>
      <c r="AA35" s="278"/>
    </row>
    <row r="36" spans="1:27" ht="18" customHeight="1">
      <c r="A36" s="173"/>
      <c r="B36" s="256">
        <v>126</v>
      </c>
      <c r="C36" s="99"/>
      <c r="D36" s="95">
        <v>108016</v>
      </c>
      <c r="E36" s="96" t="s">
        <v>36</v>
      </c>
      <c r="F36" s="97"/>
      <c r="G36" s="95">
        <v>88</v>
      </c>
      <c r="H36" s="95"/>
      <c r="I36" s="95" t="s">
        <v>53</v>
      </c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131"/>
      <c r="X36" s="131"/>
      <c r="Y36" s="213"/>
      <c r="Z36" s="256"/>
      <c r="AA36" s="279"/>
    </row>
    <row r="37" spans="1:27" ht="18" customHeight="1">
      <c r="A37" s="173">
        <v>2</v>
      </c>
      <c r="B37" s="256">
        <v>123</v>
      </c>
      <c r="C37" s="99"/>
      <c r="D37" s="257">
        <v>113053</v>
      </c>
      <c r="E37" s="96" t="s">
        <v>33</v>
      </c>
      <c r="F37" s="97" t="s">
        <v>66</v>
      </c>
      <c r="G37" s="95">
        <v>87</v>
      </c>
      <c r="H37" s="95"/>
      <c r="I37" s="95" t="s">
        <v>15</v>
      </c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31">
        <v>0.0011483796296296296</v>
      </c>
      <c r="X37" s="131">
        <v>0.001139699074074074</v>
      </c>
      <c r="Y37" s="213">
        <f>SUM(X37+W37)</f>
        <v>0.0022880787037037036</v>
      </c>
      <c r="Z37" s="256"/>
      <c r="AA37" s="279"/>
    </row>
    <row r="38" spans="1:27" ht="18" customHeight="1">
      <c r="A38" s="173"/>
      <c r="B38" s="256">
        <v>123</v>
      </c>
      <c r="C38" s="99"/>
      <c r="D38" s="95">
        <v>108027</v>
      </c>
      <c r="E38" s="96" t="s">
        <v>41</v>
      </c>
      <c r="F38" s="97"/>
      <c r="G38" s="95">
        <v>89</v>
      </c>
      <c r="H38" s="95"/>
      <c r="I38" s="95" t="s">
        <v>53</v>
      </c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31"/>
      <c r="X38" s="131"/>
      <c r="Y38" s="213"/>
      <c r="Z38" s="256"/>
      <c r="AA38" s="279"/>
    </row>
    <row r="39" spans="1:27" ht="18" customHeight="1">
      <c r="A39" s="173">
        <v>3</v>
      </c>
      <c r="B39" s="256">
        <v>122</v>
      </c>
      <c r="C39" s="258">
        <v>31</v>
      </c>
      <c r="D39" s="95">
        <v>119033</v>
      </c>
      <c r="E39" s="96" t="s">
        <v>77</v>
      </c>
      <c r="F39" s="97" t="s">
        <v>66</v>
      </c>
      <c r="G39" s="95">
        <v>87</v>
      </c>
      <c r="H39" s="95"/>
      <c r="I39" s="95" t="s">
        <v>7</v>
      </c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131">
        <v>0.0011787037037037037</v>
      </c>
      <c r="X39" s="131">
        <v>0.0011574074074074073</v>
      </c>
      <c r="Y39" s="213">
        <f>SUM(X39+W39)</f>
        <v>0.002336111111111111</v>
      </c>
      <c r="Z39" s="256"/>
      <c r="AA39" s="279"/>
    </row>
    <row r="40" spans="1:27" ht="18" customHeight="1">
      <c r="A40" s="173"/>
      <c r="B40" s="256">
        <v>122</v>
      </c>
      <c r="C40" s="258"/>
      <c r="D40" s="95">
        <v>119120</v>
      </c>
      <c r="E40" s="96" t="s">
        <v>80</v>
      </c>
      <c r="F40" s="97"/>
      <c r="G40" s="95">
        <v>89</v>
      </c>
      <c r="H40" s="95"/>
      <c r="I40" s="95" t="s">
        <v>7</v>
      </c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131"/>
      <c r="X40" s="131"/>
      <c r="Y40" s="213"/>
      <c r="Z40" s="256"/>
      <c r="AA40" s="279"/>
    </row>
    <row r="41" spans="1:27" ht="18" customHeight="1">
      <c r="A41" s="173">
        <v>4</v>
      </c>
      <c r="B41" s="256">
        <v>118</v>
      </c>
      <c r="C41" s="99">
        <v>27</v>
      </c>
      <c r="D41" s="95">
        <v>64033</v>
      </c>
      <c r="E41" s="96" t="s">
        <v>28</v>
      </c>
      <c r="F41" s="97" t="s">
        <v>66</v>
      </c>
      <c r="G41" s="95">
        <v>87</v>
      </c>
      <c r="H41" s="95"/>
      <c r="I41" s="95" t="s">
        <v>64</v>
      </c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131">
        <v>0.0012096064814814814</v>
      </c>
      <c r="X41" s="131">
        <v>0.0012148148148148148</v>
      </c>
      <c r="Y41" s="213">
        <f>SUM(X41+W41)</f>
        <v>0.002424421296296296</v>
      </c>
      <c r="Z41" s="256"/>
      <c r="AA41" s="279"/>
    </row>
    <row r="42" spans="1:27" ht="18" customHeight="1">
      <c r="A42" s="173">
        <v>6</v>
      </c>
      <c r="B42" s="256">
        <v>118</v>
      </c>
      <c r="C42" s="99"/>
      <c r="D42" s="95">
        <v>64005</v>
      </c>
      <c r="E42" s="96" t="s">
        <v>119</v>
      </c>
      <c r="F42" s="97"/>
      <c r="G42" s="95">
        <v>87</v>
      </c>
      <c r="H42" s="95"/>
      <c r="I42" s="95" t="s">
        <v>64</v>
      </c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131"/>
      <c r="X42" s="131"/>
      <c r="Y42" s="213"/>
      <c r="Z42" s="256"/>
      <c r="AA42" s="279"/>
    </row>
    <row r="43" spans="1:27" ht="18" customHeight="1">
      <c r="A43" s="173">
        <v>5</v>
      </c>
      <c r="B43" s="256">
        <v>121</v>
      </c>
      <c r="C43" s="258">
        <v>32</v>
      </c>
      <c r="D43" s="95">
        <v>119071</v>
      </c>
      <c r="E43" s="96" t="s">
        <v>24</v>
      </c>
      <c r="F43" s="97" t="s">
        <v>66</v>
      </c>
      <c r="G43" s="95">
        <v>88</v>
      </c>
      <c r="H43" s="95"/>
      <c r="I43" s="95" t="s">
        <v>7</v>
      </c>
      <c r="J43" s="95">
        <v>22</v>
      </c>
      <c r="K43" s="95">
        <v>12</v>
      </c>
      <c r="L43" s="95">
        <v>0</v>
      </c>
      <c r="M43" s="95">
        <v>0</v>
      </c>
      <c r="N43" s="95">
        <v>9</v>
      </c>
      <c r="O43" s="95">
        <v>14</v>
      </c>
      <c r="P43" s="95">
        <v>28</v>
      </c>
      <c r="Q43" s="95">
        <v>0</v>
      </c>
      <c r="R43" s="95" t="e">
        <f>MIN(#REF!)</f>
        <v>#REF!</v>
      </c>
      <c r="S43" s="95">
        <f>MIN(K43:L43)</f>
        <v>0</v>
      </c>
      <c r="T43" s="95" t="e">
        <f>MIN(R43,S43)</f>
        <v>#REF!</v>
      </c>
      <c r="U43" s="95">
        <f>MIN(M43:P43)</f>
        <v>0</v>
      </c>
      <c r="V43" s="95">
        <f>MIN(J43:L43)</f>
        <v>0</v>
      </c>
      <c r="W43" s="131">
        <v>0.0012100694444444444</v>
      </c>
      <c r="X43" s="131">
        <v>0.0013019675925925926</v>
      </c>
      <c r="Y43" s="213">
        <f>SUM(X43+W43)</f>
        <v>0.002512037037037037</v>
      </c>
      <c r="Z43" s="256"/>
      <c r="AA43" s="279"/>
    </row>
    <row r="44" spans="1:27" ht="18.75" customHeight="1" thickBot="1">
      <c r="A44" s="262"/>
      <c r="B44" s="263">
        <v>121</v>
      </c>
      <c r="C44" s="264"/>
      <c r="D44" s="167">
        <v>119003</v>
      </c>
      <c r="E44" s="265" t="s">
        <v>55</v>
      </c>
      <c r="F44" s="266"/>
      <c r="G44" s="167">
        <v>89</v>
      </c>
      <c r="H44" s="167"/>
      <c r="I44" s="167" t="s">
        <v>7</v>
      </c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8"/>
      <c r="X44" s="168"/>
      <c r="Y44" s="247"/>
      <c r="Z44" s="263"/>
      <c r="AA44" s="281"/>
    </row>
    <row r="45" spans="2:27" s="243" customFormat="1" ht="18" customHeight="1" hidden="1" thickBot="1">
      <c r="B45" s="234"/>
      <c r="C45" s="267"/>
      <c r="D45" s="268"/>
      <c r="E45" s="269"/>
      <c r="F45" s="270"/>
      <c r="G45" s="268"/>
      <c r="H45" s="268"/>
      <c r="I45" s="268"/>
      <c r="J45" s="268"/>
      <c r="K45" s="268"/>
      <c r="L45" s="268"/>
      <c r="M45" s="268"/>
      <c r="N45" s="268"/>
      <c r="O45" s="268"/>
      <c r="P45" s="268"/>
      <c r="Q45" s="268"/>
      <c r="R45" s="268"/>
      <c r="S45" s="268"/>
      <c r="T45" s="268"/>
      <c r="U45" s="268"/>
      <c r="V45" s="268"/>
      <c r="W45" s="241"/>
      <c r="X45" s="241"/>
      <c r="Y45" s="242"/>
      <c r="Z45" s="234"/>
      <c r="AA45" s="234"/>
    </row>
    <row r="46" spans="1:27" s="51" customFormat="1" ht="56.25" customHeight="1" thickBot="1">
      <c r="A46" s="217" t="s">
        <v>159</v>
      </c>
      <c r="B46" s="123"/>
      <c r="C46" s="116" t="s">
        <v>0</v>
      </c>
      <c r="D46" s="117" t="s">
        <v>6</v>
      </c>
      <c r="E46" s="117" t="s">
        <v>1</v>
      </c>
      <c r="F46" s="117" t="s">
        <v>75</v>
      </c>
      <c r="G46" s="117" t="s">
        <v>2</v>
      </c>
      <c r="H46" s="117" t="s">
        <v>3</v>
      </c>
      <c r="I46" s="118" t="s">
        <v>4</v>
      </c>
      <c r="J46" s="117" t="s">
        <v>29</v>
      </c>
      <c r="K46" s="117" t="s">
        <v>30</v>
      </c>
      <c r="L46" s="117" t="s">
        <v>45</v>
      </c>
      <c r="M46" s="117" t="s">
        <v>46</v>
      </c>
      <c r="N46" s="117" t="s">
        <v>31</v>
      </c>
      <c r="O46" s="117" t="s">
        <v>29</v>
      </c>
      <c r="P46" s="117" t="s">
        <v>30</v>
      </c>
      <c r="Q46" s="117" t="s">
        <v>37</v>
      </c>
      <c r="R46" s="117" t="s">
        <v>46</v>
      </c>
      <c r="S46" s="117" t="s">
        <v>47</v>
      </c>
      <c r="T46" s="117" t="s">
        <v>12</v>
      </c>
      <c r="U46" s="117" t="s">
        <v>17</v>
      </c>
      <c r="V46" s="117" t="s">
        <v>48</v>
      </c>
      <c r="W46" s="117" t="s">
        <v>161</v>
      </c>
      <c r="X46" s="121" t="s">
        <v>162</v>
      </c>
      <c r="Y46" s="210" t="s">
        <v>163</v>
      </c>
      <c r="Z46" s="210" t="s">
        <v>187</v>
      </c>
      <c r="AA46" s="277" t="s">
        <v>164</v>
      </c>
    </row>
    <row r="47" spans="1:27" ht="18" customHeight="1">
      <c r="A47" s="260"/>
      <c r="B47" s="28" t="s">
        <v>185</v>
      </c>
      <c r="F47" s="87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148"/>
      <c r="X47" s="148"/>
      <c r="Y47" s="233"/>
      <c r="Z47" s="288"/>
      <c r="AA47" s="282"/>
    </row>
    <row r="48" spans="1:27" ht="18" customHeight="1">
      <c r="A48" s="173"/>
      <c r="B48" s="256"/>
      <c r="C48" s="99"/>
      <c r="D48" s="95"/>
      <c r="E48" s="96"/>
      <c r="F48" s="97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131"/>
      <c r="X48" s="131"/>
      <c r="Y48" s="213"/>
      <c r="Z48" s="256"/>
      <c r="AA48" s="279"/>
    </row>
    <row r="49" spans="1:27" ht="18" customHeight="1">
      <c r="A49" s="173">
        <v>1</v>
      </c>
      <c r="B49" s="256">
        <v>124</v>
      </c>
      <c r="C49" s="99">
        <v>16</v>
      </c>
      <c r="D49" s="95">
        <v>1039</v>
      </c>
      <c r="E49" s="96" t="s">
        <v>62</v>
      </c>
      <c r="F49" s="97" t="s">
        <v>65</v>
      </c>
      <c r="G49" s="95">
        <v>89</v>
      </c>
      <c r="H49" s="95"/>
      <c r="I49" s="95" t="s">
        <v>8</v>
      </c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131">
        <v>0.0011425925925925926</v>
      </c>
      <c r="X49" s="131">
        <v>0.001135185185185185</v>
      </c>
      <c r="Y49" s="213">
        <f>SUM(X49+W49)</f>
        <v>0.002277777777777778</v>
      </c>
      <c r="Z49" s="256"/>
      <c r="AA49" s="279"/>
    </row>
    <row r="50" spans="1:27" ht="18" customHeight="1">
      <c r="A50" s="173"/>
      <c r="B50" s="256">
        <v>124</v>
      </c>
      <c r="C50" s="99"/>
      <c r="D50" s="95">
        <v>1031</v>
      </c>
      <c r="E50" s="96" t="s">
        <v>63</v>
      </c>
      <c r="F50" s="97"/>
      <c r="G50" s="95">
        <v>89</v>
      </c>
      <c r="H50" s="95"/>
      <c r="I50" s="95" t="s">
        <v>8</v>
      </c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131"/>
      <c r="X50" s="131"/>
      <c r="Y50" s="213"/>
      <c r="Z50" s="256"/>
      <c r="AA50" s="279"/>
    </row>
    <row r="51" spans="1:27" ht="18" customHeight="1">
      <c r="A51" s="173">
        <v>2</v>
      </c>
      <c r="B51" s="256">
        <v>125</v>
      </c>
      <c r="C51" s="99">
        <v>11</v>
      </c>
      <c r="D51" s="257">
        <v>5050</v>
      </c>
      <c r="E51" s="96" t="s">
        <v>60</v>
      </c>
      <c r="F51" s="97" t="s">
        <v>65</v>
      </c>
      <c r="G51" s="95">
        <v>89</v>
      </c>
      <c r="H51" s="95"/>
      <c r="I51" s="95" t="s">
        <v>9</v>
      </c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131">
        <v>0.0011917824074074072</v>
      </c>
      <c r="X51" s="131">
        <v>0.0012111111111111112</v>
      </c>
      <c r="Y51" s="213">
        <f>SUM(X51+W51)</f>
        <v>0.0024028935185185186</v>
      </c>
      <c r="Z51" s="256"/>
      <c r="AA51" s="279"/>
    </row>
    <row r="52" spans="1:27" ht="18" customHeight="1">
      <c r="A52" s="173"/>
      <c r="B52" s="256">
        <v>125</v>
      </c>
      <c r="C52" s="99"/>
      <c r="D52" s="95">
        <v>5019</v>
      </c>
      <c r="E52" s="96" t="s">
        <v>61</v>
      </c>
      <c r="F52" s="97"/>
      <c r="G52" s="95">
        <v>89</v>
      </c>
      <c r="H52" s="95"/>
      <c r="I52" s="95" t="s">
        <v>9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131"/>
      <c r="X52" s="131"/>
      <c r="Y52" s="213"/>
      <c r="Z52" s="256"/>
      <c r="AA52" s="279"/>
    </row>
    <row r="53" spans="1:27" ht="18" customHeight="1">
      <c r="A53" s="173">
        <v>3</v>
      </c>
      <c r="B53" s="256">
        <v>120</v>
      </c>
      <c r="C53" s="258"/>
      <c r="D53" s="89">
        <v>119135</v>
      </c>
      <c r="E53" s="96" t="s">
        <v>78</v>
      </c>
      <c r="F53" s="258" t="s">
        <v>65</v>
      </c>
      <c r="G53" s="95">
        <v>89</v>
      </c>
      <c r="H53" s="95"/>
      <c r="I53" s="95" t="s">
        <v>7</v>
      </c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131">
        <v>0.0012471064814814816</v>
      </c>
      <c r="X53" s="131">
        <v>0.0012690972222222222</v>
      </c>
      <c r="Y53" s="213">
        <f>SUM(X53+W53)</f>
        <v>0.0025162037037037037</v>
      </c>
      <c r="Z53" s="256"/>
      <c r="AA53" s="279"/>
    </row>
    <row r="54" spans="1:27" ht="18" customHeight="1">
      <c r="A54" s="173"/>
      <c r="B54" s="256">
        <v>120</v>
      </c>
      <c r="C54" s="258"/>
      <c r="D54" s="89">
        <v>119021</v>
      </c>
      <c r="E54" s="96" t="s">
        <v>79</v>
      </c>
      <c r="F54" s="258"/>
      <c r="G54" s="95">
        <v>89</v>
      </c>
      <c r="H54" s="95"/>
      <c r="I54" s="95" t="s">
        <v>7</v>
      </c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131"/>
      <c r="X54" s="131"/>
      <c r="Y54" s="213"/>
      <c r="Z54" s="256"/>
      <c r="AA54" s="279"/>
    </row>
    <row r="55" spans="1:27" ht="18" customHeight="1">
      <c r="A55" s="173">
        <v>4</v>
      </c>
      <c r="B55" s="256">
        <v>119</v>
      </c>
      <c r="C55" s="99"/>
      <c r="D55" s="95">
        <v>113209</v>
      </c>
      <c r="E55" s="96" t="s">
        <v>106</v>
      </c>
      <c r="F55" s="97" t="s">
        <v>65</v>
      </c>
      <c r="G55" s="95">
        <v>91</v>
      </c>
      <c r="H55" s="95"/>
      <c r="I55" s="95" t="s">
        <v>104</v>
      </c>
      <c r="J55" s="95">
        <v>0</v>
      </c>
      <c r="K55" s="95">
        <v>42</v>
      </c>
      <c r="L55" s="95">
        <v>0</v>
      </c>
      <c r="M55" s="95">
        <v>38</v>
      </c>
      <c r="N55" s="95">
        <v>38</v>
      </c>
      <c r="O55" s="95">
        <v>47</v>
      </c>
      <c r="P55" s="95">
        <v>47</v>
      </c>
      <c r="Q55" s="95">
        <v>0</v>
      </c>
      <c r="R55" s="95" t="e">
        <f>MIN(#REF!)</f>
        <v>#REF!</v>
      </c>
      <c r="S55" s="95">
        <f>MIN(K55:L55)</f>
        <v>0</v>
      </c>
      <c r="T55" s="95" t="e">
        <f>MIN(R55,S55)</f>
        <v>#REF!</v>
      </c>
      <c r="U55" s="95">
        <f>MIN(M55:P55)</f>
        <v>38</v>
      </c>
      <c r="V55" s="95">
        <f>MIN(J55:L55)</f>
        <v>0</v>
      </c>
      <c r="W55" s="131">
        <v>0.001301851851851852</v>
      </c>
      <c r="X55" s="131">
        <v>0.0012563657407407406</v>
      </c>
      <c r="Y55" s="213">
        <f>SUM(X55+W55)</f>
        <v>0.002558217592592593</v>
      </c>
      <c r="Z55" s="256"/>
      <c r="AA55" s="279"/>
    </row>
    <row r="56" spans="1:27" ht="18" customHeight="1">
      <c r="A56" s="173"/>
      <c r="B56" s="256">
        <v>119</v>
      </c>
      <c r="C56" s="99"/>
      <c r="D56" s="95">
        <v>113240</v>
      </c>
      <c r="E56" s="96" t="s">
        <v>105</v>
      </c>
      <c r="F56" s="97" t="s">
        <v>65</v>
      </c>
      <c r="G56" s="95">
        <v>90</v>
      </c>
      <c r="H56" s="95"/>
      <c r="I56" s="95" t="s">
        <v>104</v>
      </c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131"/>
      <c r="X56" s="131"/>
      <c r="Y56" s="213"/>
      <c r="Z56" s="256"/>
      <c r="AA56" s="279"/>
    </row>
    <row r="57" spans="1:27" ht="18" customHeight="1">
      <c r="A57" s="173">
        <v>5</v>
      </c>
      <c r="B57" s="256">
        <v>117</v>
      </c>
      <c r="C57" s="99"/>
      <c r="D57" s="257">
        <v>57020</v>
      </c>
      <c r="E57" s="96" t="s">
        <v>139</v>
      </c>
      <c r="F57" s="97" t="s">
        <v>81</v>
      </c>
      <c r="G57" s="95">
        <v>94</v>
      </c>
      <c r="H57" s="95"/>
      <c r="I57" s="95" t="s">
        <v>138</v>
      </c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131">
        <v>0.0014042824074074073</v>
      </c>
      <c r="X57" s="131">
        <v>0.0013844907407407406</v>
      </c>
      <c r="Y57" s="213">
        <f>SUM(X57+W57)</f>
        <v>0.002788773148148148</v>
      </c>
      <c r="Z57" s="256"/>
      <c r="AA57" s="279"/>
    </row>
    <row r="58" spans="1:27" ht="18" customHeight="1">
      <c r="A58" s="173"/>
      <c r="B58" s="256">
        <v>117</v>
      </c>
      <c r="C58" s="99"/>
      <c r="D58" s="95">
        <v>57071</v>
      </c>
      <c r="E58" s="96" t="s">
        <v>140</v>
      </c>
      <c r="F58" s="95" t="s">
        <v>67</v>
      </c>
      <c r="G58" s="95">
        <v>91</v>
      </c>
      <c r="H58" s="97"/>
      <c r="I58" s="97" t="s">
        <v>138</v>
      </c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131"/>
      <c r="X58" s="131"/>
      <c r="Y58" s="213"/>
      <c r="Z58" s="256"/>
      <c r="AA58" s="279"/>
    </row>
    <row r="59" spans="1:27" ht="18" customHeight="1">
      <c r="A59" s="173">
        <v>6</v>
      </c>
      <c r="B59" s="256">
        <v>115</v>
      </c>
      <c r="C59" s="99"/>
      <c r="D59" s="95">
        <v>64021</v>
      </c>
      <c r="E59" s="96" t="s">
        <v>118</v>
      </c>
      <c r="F59" s="97" t="s">
        <v>81</v>
      </c>
      <c r="G59" s="95">
        <v>93</v>
      </c>
      <c r="H59" s="95"/>
      <c r="I59" s="95" t="s">
        <v>64</v>
      </c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131">
        <v>0.001412037037037037</v>
      </c>
      <c r="X59" s="131">
        <v>0.0014240740740740741</v>
      </c>
      <c r="Y59" s="213">
        <f>SUM(X59+W59)</f>
        <v>0.0028361111111111113</v>
      </c>
      <c r="Z59" s="256"/>
      <c r="AA59" s="279"/>
    </row>
    <row r="60" spans="1:27" ht="18" customHeight="1">
      <c r="A60" s="173"/>
      <c r="B60" s="256">
        <v>115</v>
      </c>
      <c r="C60" s="99"/>
      <c r="D60" s="95">
        <v>64038</v>
      </c>
      <c r="E60" s="96" t="s">
        <v>117</v>
      </c>
      <c r="F60" s="97">
        <v>93</v>
      </c>
      <c r="G60" s="95">
        <v>93</v>
      </c>
      <c r="H60" s="95"/>
      <c r="I60" s="95" t="s">
        <v>64</v>
      </c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131"/>
      <c r="X60" s="131"/>
      <c r="Y60" s="213"/>
      <c r="Z60" s="256"/>
      <c r="AA60" s="279"/>
    </row>
    <row r="61" spans="1:27" ht="18" customHeight="1">
      <c r="A61" s="173"/>
      <c r="B61" s="256">
        <v>116</v>
      </c>
      <c r="C61" s="99"/>
      <c r="D61" s="95">
        <v>57074</v>
      </c>
      <c r="E61" s="96" t="s">
        <v>137</v>
      </c>
      <c r="F61" s="95" t="s">
        <v>67</v>
      </c>
      <c r="G61" s="95">
        <v>91</v>
      </c>
      <c r="H61" s="97"/>
      <c r="I61" s="97" t="s">
        <v>138</v>
      </c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131">
        <v>0.001422337962962963</v>
      </c>
      <c r="X61" s="131" t="s">
        <v>169</v>
      </c>
      <c r="Y61" s="213"/>
      <c r="Z61" s="256"/>
      <c r="AA61" s="279"/>
    </row>
    <row r="62" spans="1:27" ht="18" customHeight="1">
      <c r="A62" s="173"/>
      <c r="B62" s="256">
        <v>116</v>
      </c>
      <c r="C62" s="99"/>
      <c r="D62" s="95">
        <v>57016</v>
      </c>
      <c r="E62" s="96" t="s">
        <v>183</v>
      </c>
      <c r="F62" s="95" t="s">
        <v>67</v>
      </c>
      <c r="G62" s="95">
        <v>91</v>
      </c>
      <c r="H62" s="97"/>
      <c r="I62" s="97" t="s">
        <v>138</v>
      </c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131"/>
      <c r="X62" s="131"/>
      <c r="Y62" s="213"/>
      <c r="Z62" s="256"/>
      <c r="AA62" s="279"/>
    </row>
    <row r="63" ht="18" customHeight="1"/>
    <row r="64" ht="18" customHeight="1">
      <c r="B64" s="28" t="s">
        <v>186</v>
      </c>
    </row>
    <row r="65" ht="12.75">
      <c r="Z65" s="19" t="s">
        <v>188</v>
      </c>
    </row>
    <row r="66" spans="1:27" ht="15.75">
      <c r="A66" s="173">
        <v>1</v>
      </c>
      <c r="B66" s="256">
        <v>117</v>
      </c>
      <c r="C66" s="99"/>
      <c r="D66" s="257">
        <v>57020</v>
      </c>
      <c r="E66" s="96" t="s">
        <v>139</v>
      </c>
      <c r="F66" s="97" t="s">
        <v>67</v>
      </c>
      <c r="G66" s="95">
        <v>94</v>
      </c>
      <c r="H66" s="95"/>
      <c r="I66" s="95" t="s">
        <v>138</v>
      </c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131">
        <v>0.0014042824074074073</v>
      </c>
      <c r="X66" s="131">
        <v>0.0013844907407407406</v>
      </c>
      <c r="Y66" s="213">
        <f>SUM(X66+W66)</f>
        <v>0.002788773148148148</v>
      </c>
      <c r="Z66" s="256">
        <v>60</v>
      </c>
      <c r="AA66" s="279"/>
    </row>
    <row r="67" spans="1:27" ht="15.75">
      <c r="A67" s="173"/>
      <c r="B67" s="256">
        <v>117</v>
      </c>
      <c r="C67" s="99"/>
      <c r="D67" s="95">
        <v>57071</v>
      </c>
      <c r="E67" s="96" t="s">
        <v>140</v>
      </c>
      <c r="F67" s="95"/>
      <c r="G67" s="95">
        <v>91</v>
      </c>
      <c r="H67" s="97"/>
      <c r="I67" s="97" t="s">
        <v>138</v>
      </c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131"/>
      <c r="X67" s="131"/>
      <c r="Y67" s="213"/>
      <c r="Z67" s="256"/>
      <c r="AA67" s="279"/>
    </row>
    <row r="68" spans="1:27" ht="15.75">
      <c r="A68" s="173">
        <v>2</v>
      </c>
      <c r="B68" s="256">
        <v>115</v>
      </c>
      <c r="C68" s="99"/>
      <c r="D68" s="95">
        <v>64021</v>
      </c>
      <c r="E68" s="96" t="s">
        <v>118</v>
      </c>
      <c r="F68" s="97" t="s">
        <v>81</v>
      </c>
      <c r="G68" s="95">
        <v>93</v>
      </c>
      <c r="H68" s="95"/>
      <c r="I68" s="95" t="s">
        <v>64</v>
      </c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131">
        <v>0.001412037037037037</v>
      </c>
      <c r="X68" s="131">
        <v>0.0014240740740740741</v>
      </c>
      <c r="Y68" s="213">
        <f>SUM(X68+W68)</f>
        <v>0.0028361111111111113</v>
      </c>
      <c r="Z68" s="256">
        <v>53</v>
      </c>
      <c r="AA68" s="279"/>
    </row>
    <row r="69" spans="1:27" ht="15.75">
      <c r="A69" s="173"/>
      <c r="B69" s="256">
        <v>115</v>
      </c>
      <c r="C69" s="99"/>
      <c r="D69" s="95">
        <v>64038</v>
      </c>
      <c r="E69" s="96" t="s">
        <v>117</v>
      </c>
      <c r="F69" s="97"/>
      <c r="G69" s="95">
        <v>93</v>
      </c>
      <c r="H69" s="95"/>
      <c r="I69" s="95" t="s">
        <v>64</v>
      </c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131"/>
      <c r="X69" s="131"/>
      <c r="Y69" s="213"/>
      <c r="Z69" s="256"/>
      <c r="AA69" s="279"/>
    </row>
    <row r="70" spans="1:27" ht="15.75">
      <c r="A70" s="173"/>
      <c r="B70" s="256">
        <v>116</v>
      </c>
      <c r="C70" s="99"/>
      <c r="D70" s="95">
        <v>57074</v>
      </c>
      <c r="E70" s="96" t="s">
        <v>137</v>
      </c>
      <c r="F70" s="95" t="s">
        <v>67</v>
      </c>
      <c r="G70" s="95">
        <v>91</v>
      </c>
      <c r="H70" s="97"/>
      <c r="I70" s="97" t="s">
        <v>138</v>
      </c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131">
        <v>0.001422337962962963</v>
      </c>
      <c r="X70" s="131" t="s">
        <v>169</v>
      </c>
      <c r="Y70" s="213"/>
      <c r="Z70" s="256"/>
      <c r="AA70" s="279"/>
    </row>
    <row r="71" spans="1:27" ht="15.75">
      <c r="A71" s="173"/>
      <c r="B71" s="256">
        <v>116</v>
      </c>
      <c r="C71" s="99"/>
      <c r="D71" s="95">
        <v>57016</v>
      </c>
      <c r="E71" s="96" t="s">
        <v>183</v>
      </c>
      <c r="F71" s="95"/>
      <c r="G71" s="95">
        <v>91</v>
      </c>
      <c r="H71" s="97"/>
      <c r="I71" s="97" t="s">
        <v>138</v>
      </c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131"/>
      <c r="X71" s="131"/>
      <c r="Y71" s="213"/>
      <c r="Z71" s="256"/>
      <c r="AA71" s="279"/>
    </row>
  </sheetData>
  <mergeCells count="2">
    <mergeCell ref="J3:L3"/>
    <mergeCell ref="M3:Q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7" r:id="rId2"/>
  <headerFooter alignWithMargins="0">
    <oddHeader>&amp;Lzávod č. 125, 126&amp;CMČR dor. ve sprintu, 10 ČPŽ, MČRD družstev, 11 ČPŽ ve sjezdu&amp;RŽimrovice 10.-11.9.2005</oddHeader>
  </headerFooter>
  <rowBreaks count="1" manualBreakCount="1">
    <brk id="45" max="2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L13" sqref="L13"/>
    </sheetView>
  </sheetViews>
  <sheetFormatPr defaultColWidth="9.00390625" defaultRowHeight="12.75"/>
  <cols>
    <col min="1" max="1" width="4.25390625" style="19" customWidth="1"/>
    <col min="2" max="2" width="4.00390625" style="0" bestFit="1" customWidth="1"/>
    <col min="4" max="4" width="18.25390625" style="0" bestFit="1" customWidth="1"/>
    <col min="5" max="5" width="4.875" style="84" bestFit="1" customWidth="1"/>
    <col min="6" max="6" width="3.875" style="0" bestFit="1" customWidth="1"/>
    <col min="7" max="7" width="3.25390625" style="0" bestFit="1" customWidth="1"/>
    <col min="8" max="8" width="15.125" style="0" customWidth="1"/>
    <col min="9" max="9" width="10.75390625" style="335" customWidth="1"/>
    <col min="10" max="21" width="9.125" style="51" customWidth="1"/>
  </cols>
  <sheetData>
    <row r="1" spans="1:8" ht="18">
      <c r="A1" s="338" t="s">
        <v>149</v>
      </c>
      <c r="B1" s="10"/>
      <c r="C1" s="1"/>
      <c r="D1" s="4"/>
      <c r="E1" s="82"/>
      <c r="F1" s="2"/>
      <c r="G1" s="2"/>
      <c r="H1" s="4"/>
    </row>
    <row r="2" spans="2:8" ht="13.5" thickBot="1">
      <c r="B2" s="10"/>
      <c r="C2" s="1"/>
      <c r="D2" s="4"/>
      <c r="E2" s="82"/>
      <c r="F2" s="2"/>
      <c r="G2" s="2"/>
      <c r="H2" s="4"/>
    </row>
    <row r="3" spans="1:9" ht="43.5" thickBot="1">
      <c r="A3" s="339" t="s">
        <v>191</v>
      </c>
      <c r="B3" s="26" t="s">
        <v>71</v>
      </c>
      <c r="C3" s="20" t="s">
        <v>6</v>
      </c>
      <c r="D3" s="27" t="s">
        <v>1</v>
      </c>
      <c r="E3" s="83"/>
      <c r="F3" s="20" t="s">
        <v>2</v>
      </c>
      <c r="G3" s="20" t="s">
        <v>3</v>
      </c>
      <c r="H3" s="50" t="s">
        <v>4</v>
      </c>
      <c r="I3" s="210" t="s">
        <v>163</v>
      </c>
    </row>
    <row r="4" ht="12.75">
      <c r="I4" s="211"/>
    </row>
    <row r="5" spans="1:9" ht="12.75">
      <c r="A5" s="256">
        <v>1</v>
      </c>
      <c r="B5" s="89">
        <v>137</v>
      </c>
      <c r="C5" s="95">
        <v>108016</v>
      </c>
      <c r="D5" s="96" t="s">
        <v>36</v>
      </c>
      <c r="E5" s="320" t="s">
        <v>66</v>
      </c>
      <c r="F5" s="97">
        <v>88</v>
      </c>
      <c r="G5" s="97">
        <v>1</v>
      </c>
      <c r="H5" s="95" t="s">
        <v>154</v>
      </c>
      <c r="I5" s="319">
        <v>0.011702662037037036</v>
      </c>
    </row>
    <row r="6" spans="1:9" ht="12.75">
      <c r="A6" s="256"/>
      <c r="B6" s="89">
        <v>138</v>
      </c>
      <c r="C6" s="105">
        <v>108060</v>
      </c>
      <c r="D6" s="105" t="s">
        <v>40</v>
      </c>
      <c r="E6" s="324" t="s">
        <v>66</v>
      </c>
      <c r="F6" s="100">
        <v>88</v>
      </c>
      <c r="G6" s="100">
        <v>1</v>
      </c>
      <c r="H6" s="105" t="s">
        <v>155</v>
      </c>
      <c r="I6" s="211"/>
    </row>
    <row r="7" spans="1:9" ht="12.75">
      <c r="A7" s="256"/>
      <c r="B7" s="89">
        <v>139</v>
      </c>
      <c r="C7" s="105">
        <v>108027</v>
      </c>
      <c r="D7" s="98" t="s">
        <v>41</v>
      </c>
      <c r="E7" s="324" t="s">
        <v>65</v>
      </c>
      <c r="F7" s="100">
        <v>89</v>
      </c>
      <c r="G7" s="97">
        <v>1</v>
      </c>
      <c r="H7" s="105" t="s">
        <v>154</v>
      </c>
      <c r="I7" s="211"/>
    </row>
    <row r="8" spans="1:9" ht="12.75">
      <c r="A8" s="19">
        <v>2</v>
      </c>
      <c r="B8" s="85">
        <v>140</v>
      </c>
      <c r="C8" s="327">
        <v>108033</v>
      </c>
      <c r="D8" s="330" t="s">
        <v>136</v>
      </c>
      <c r="E8" s="331" t="s">
        <v>125</v>
      </c>
      <c r="F8" s="333">
        <v>92</v>
      </c>
      <c r="G8" s="333">
        <v>0</v>
      </c>
      <c r="H8" s="327" t="s">
        <v>156</v>
      </c>
      <c r="I8" s="336">
        <v>0.01266736111111111</v>
      </c>
    </row>
    <row r="9" spans="1:9" ht="12.75">
      <c r="A9" s="256"/>
      <c r="B9" s="89">
        <v>141</v>
      </c>
      <c r="C9" s="95">
        <v>108026</v>
      </c>
      <c r="D9" s="96" t="s">
        <v>52</v>
      </c>
      <c r="E9" s="320" t="s">
        <v>65</v>
      </c>
      <c r="F9" s="97">
        <v>90</v>
      </c>
      <c r="G9" s="97">
        <v>2</v>
      </c>
      <c r="H9" s="95" t="s">
        <v>156</v>
      </c>
      <c r="I9" s="211"/>
    </row>
    <row r="10" spans="1:9" ht="12.75">
      <c r="A10" s="256"/>
      <c r="B10" s="89">
        <v>142</v>
      </c>
      <c r="C10" s="105">
        <v>108023</v>
      </c>
      <c r="D10" s="105" t="s">
        <v>134</v>
      </c>
      <c r="E10" s="324" t="s">
        <v>68</v>
      </c>
      <c r="F10" s="100">
        <v>90</v>
      </c>
      <c r="G10" s="100">
        <v>3</v>
      </c>
      <c r="H10" s="101" t="s">
        <v>156</v>
      </c>
      <c r="I10" s="211"/>
    </row>
    <row r="11" spans="1:9" ht="12.75">
      <c r="A11" s="256">
        <v>3</v>
      </c>
      <c r="B11" s="102">
        <v>131</v>
      </c>
      <c r="C11" s="321">
        <v>116053</v>
      </c>
      <c r="D11" s="322" t="s">
        <v>33</v>
      </c>
      <c r="E11" s="323" t="s">
        <v>66</v>
      </c>
      <c r="F11" s="266">
        <v>87</v>
      </c>
      <c r="G11" s="266">
        <v>1</v>
      </c>
      <c r="H11" s="95" t="s">
        <v>126</v>
      </c>
      <c r="I11" s="334">
        <v>0.012801273148148148</v>
      </c>
    </row>
    <row r="12" spans="2:8" ht="12.75">
      <c r="B12" s="85">
        <v>132</v>
      </c>
      <c r="C12" s="326">
        <v>116029</v>
      </c>
      <c r="D12" s="329" t="s">
        <v>22</v>
      </c>
      <c r="E12" s="82" t="s">
        <v>66</v>
      </c>
      <c r="F12" s="332">
        <v>87</v>
      </c>
      <c r="G12" s="333">
        <v>1</v>
      </c>
      <c r="H12" s="327" t="s">
        <v>126</v>
      </c>
    </row>
    <row r="13" spans="1:9" ht="12.75">
      <c r="A13" s="256"/>
      <c r="B13" s="89">
        <v>133</v>
      </c>
      <c r="C13" s="95">
        <v>116042</v>
      </c>
      <c r="D13" s="96" t="s">
        <v>124</v>
      </c>
      <c r="E13" s="320" t="s">
        <v>65</v>
      </c>
      <c r="F13" s="97">
        <v>90</v>
      </c>
      <c r="G13" s="97">
        <v>2</v>
      </c>
      <c r="H13" s="95" t="s">
        <v>126</v>
      </c>
      <c r="I13" s="211"/>
    </row>
    <row r="14" spans="1:9" ht="12.75">
      <c r="A14" s="256">
        <v>4</v>
      </c>
      <c r="B14" s="89">
        <v>134</v>
      </c>
      <c r="C14" s="95">
        <v>116057</v>
      </c>
      <c r="D14" s="96" t="s">
        <v>51</v>
      </c>
      <c r="E14" s="320" t="s">
        <v>65</v>
      </c>
      <c r="F14" s="97">
        <v>90</v>
      </c>
      <c r="G14" s="97">
        <v>2</v>
      </c>
      <c r="H14" s="95" t="s">
        <v>127</v>
      </c>
      <c r="I14" s="337">
        <v>0.01699837962962963</v>
      </c>
    </row>
    <row r="15" spans="1:9" ht="12.75">
      <c r="A15" s="256"/>
      <c r="B15" s="89">
        <v>135</v>
      </c>
      <c r="C15" s="103">
        <v>116018</v>
      </c>
      <c r="D15" s="104" t="s">
        <v>121</v>
      </c>
      <c r="E15" s="320" t="s">
        <v>125</v>
      </c>
      <c r="F15" s="320">
        <v>92</v>
      </c>
      <c r="G15" s="320">
        <v>0</v>
      </c>
      <c r="H15" s="95" t="s">
        <v>127</v>
      </c>
      <c r="I15" s="211"/>
    </row>
    <row r="16" spans="2:8" ht="12.75">
      <c r="B16" s="85">
        <v>136</v>
      </c>
      <c r="C16" s="325">
        <v>116033</v>
      </c>
      <c r="D16" s="328" t="s">
        <v>122</v>
      </c>
      <c r="E16" s="331" t="s">
        <v>65</v>
      </c>
      <c r="F16" s="331">
        <v>90</v>
      </c>
      <c r="G16" s="331">
        <v>0</v>
      </c>
      <c r="H16" s="327" t="s">
        <v>127</v>
      </c>
    </row>
    <row r="17" spans="1:9" ht="12.75">
      <c r="A17" s="256"/>
      <c r="B17" s="89"/>
      <c r="C17" s="89"/>
      <c r="D17" s="89"/>
      <c r="E17" s="102"/>
      <c r="F17" s="89"/>
      <c r="G17" s="89"/>
      <c r="H17" s="89"/>
      <c r="I17" s="211"/>
    </row>
    <row r="18" spans="1:9" ht="12.75">
      <c r="A18" s="256"/>
      <c r="B18" s="89"/>
      <c r="C18" s="89"/>
      <c r="D18" s="89"/>
      <c r="E18" s="102"/>
      <c r="F18" s="89"/>
      <c r="G18" s="89"/>
      <c r="H18" s="89"/>
      <c r="I18" s="211"/>
    </row>
    <row r="19" spans="1:9" ht="12.75">
      <c r="A19" s="256"/>
      <c r="B19" s="89"/>
      <c r="C19" s="89"/>
      <c r="D19" s="89"/>
      <c r="E19" s="102"/>
      <c r="F19" s="89"/>
      <c r="G19" s="89"/>
      <c r="H19" s="89"/>
      <c r="I19" s="21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">
      <selection activeCell="K36" sqref="K36"/>
    </sheetView>
  </sheetViews>
  <sheetFormatPr defaultColWidth="9.00390625" defaultRowHeight="12.75"/>
  <cols>
    <col min="1" max="2" width="4.125" style="0" customWidth="1"/>
    <col min="3" max="3" width="10.25390625" style="0" customWidth="1"/>
    <col min="4" max="4" width="21.625" style="0" bestFit="1" customWidth="1"/>
    <col min="5" max="5" width="3.75390625" style="18" bestFit="1" customWidth="1"/>
    <col min="6" max="6" width="3.875" style="0" bestFit="1" customWidth="1"/>
    <col min="7" max="7" width="3.25390625" style="0" bestFit="1" customWidth="1"/>
    <col min="8" max="8" width="16.25390625" style="0" bestFit="1" customWidth="1"/>
    <col min="9" max="9" width="8.625" style="0" customWidth="1"/>
  </cols>
  <sheetData>
    <row r="1" spans="1:8" ht="18">
      <c r="A1" s="28" t="s">
        <v>193</v>
      </c>
      <c r="B1" s="10"/>
      <c r="C1" s="1"/>
      <c r="D1" s="4"/>
      <c r="E1" s="80"/>
      <c r="F1" s="2"/>
      <c r="G1" s="2"/>
      <c r="H1" s="4"/>
    </row>
    <row r="2" spans="1:8" ht="13.5" thickBot="1">
      <c r="A2" s="18"/>
      <c r="B2" s="10"/>
      <c r="C2" s="1"/>
      <c r="D2" s="4"/>
      <c r="E2" s="80"/>
      <c r="F2" s="2"/>
      <c r="G2" s="2"/>
      <c r="H2" s="4"/>
    </row>
    <row r="3" spans="1:9" ht="43.5" thickBot="1">
      <c r="A3" s="26" t="s">
        <v>192</v>
      </c>
      <c r="B3" s="26" t="s">
        <v>71</v>
      </c>
      <c r="C3" s="20" t="s">
        <v>6</v>
      </c>
      <c r="D3" s="27" t="s">
        <v>1</v>
      </c>
      <c r="E3" s="81"/>
      <c r="F3" s="20" t="s">
        <v>2</v>
      </c>
      <c r="G3" s="20" t="s">
        <v>3</v>
      </c>
      <c r="H3" s="25" t="s">
        <v>4</v>
      </c>
      <c r="I3" s="277" t="s">
        <v>163</v>
      </c>
    </row>
    <row r="4" ht="12.75">
      <c r="I4" s="211"/>
    </row>
    <row r="5" spans="1:9" ht="12.75">
      <c r="A5" s="88">
        <v>1</v>
      </c>
      <c r="B5" s="349">
        <v>157</v>
      </c>
      <c r="C5" s="350">
        <v>119071</v>
      </c>
      <c r="D5" s="351" t="s">
        <v>24</v>
      </c>
      <c r="E5" s="352" t="s">
        <v>69</v>
      </c>
      <c r="F5" s="352">
        <v>88</v>
      </c>
      <c r="G5" s="352">
        <v>1</v>
      </c>
      <c r="H5" s="353" t="s">
        <v>7</v>
      </c>
      <c r="I5" s="354">
        <v>0.009880902777777778</v>
      </c>
    </row>
    <row r="6" spans="1:9" ht="12.75">
      <c r="A6" s="355"/>
      <c r="B6" s="89">
        <v>158</v>
      </c>
      <c r="C6" s="103">
        <v>119052</v>
      </c>
      <c r="D6" s="104" t="s">
        <v>57</v>
      </c>
      <c r="E6" s="320" t="s">
        <v>69</v>
      </c>
      <c r="F6" s="320">
        <v>88</v>
      </c>
      <c r="G6" s="320">
        <v>2</v>
      </c>
      <c r="H6" s="340" t="s">
        <v>7</v>
      </c>
      <c r="I6" s="356"/>
    </row>
    <row r="7" spans="1:9" ht="12.75">
      <c r="A7" s="355"/>
      <c r="B7" s="89">
        <v>159</v>
      </c>
      <c r="C7" s="103">
        <v>119003</v>
      </c>
      <c r="D7" s="104" t="s">
        <v>55</v>
      </c>
      <c r="E7" s="320" t="s">
        <v>68</v>
      </c>
      <c r="F7" s="320">
        <v>89</v>
      </c>
      <c r="G7" s="320">
        <v>2</v>
      </c>
      <c r="H7" s="340" t="s">
        <v>7</v>
      </c>
      <c r="I7" s="356"/>
    </row>
    <row r="8" spans="1:9" ht="12.75">
      <c r="A8" s="357">
        <v>2</v>
      </c>
      <c r="B8" s="102">
        <v>151</v>
      </c>
      <c r="C8" s="103">
        <v>133007</v>
      </c>
      <c r="D8" s="104" t="s">
        <v>85</v>
      </c>
      <c r="E8" s="90" t="s">
        <v>69</v>
      </c>
      <c r="F8" s="97">
        <v>88</v>
      </c>
      <c r="G8" s="100">
        <v>2</v>
      </c>
      <c r="H8" s="91" t="s">
        <v>86</v>
      </c>
      <c r="I8" s="356">
        <v>0.011280902777777777</v>
      </c>
    </row>
    <row r="9" spans="1:9" ht="12.75">
      <c r="A9" s="355"/>
      <c r="B9" s="89">
        <v>152</v>
      </c>
      <c r="C9" s="95">
        <v>133003</v>
      </c>
      <c r="D9" s="96" t="s">
        <v>87</v>
      </c>
      <c r="E9" s="90" t="s">
        <v>69</v>
      </c>
      <c r="F9" s="97">
        <v>88</v>
      </c>
      <c r="G9" s="100">
        <v>3</v>
      </c>
      <c r="H9" s="91" t="s">
        <v>86</v>
      </c>
      <c r="I9" s="356"/>
    </row>
    <row r="10" spans="1:9" ht="12.75">
      <c r="A10" s="355"/>
      <c r="B10" s="89">
        <v>153</v>
      </c>
      <c r="C10" s="95">
        <v>133044</v>
      </c>
      <c r="D10" s="96" t="s">
        <v>88</v>
      </c>
      <c r="E10" s="90" t="s">
        <v>67</v>
      </c>
      <c r="F10" s="97">
        <v>92</v>
      </c>
      <c r="G10" s="100">
        <v>3</v>
      </c>
      <c r="H10" s="101" t="s">
        <v>86</v>
      </c>
      <c r="I10" s="356"/>
    </row>
    <row r="11" spans="1:9" ht="12.75">
      <c r="A11" s="173">
        <v>3</v>
      </c>
      <c r="B11" s="132">
        <v>184</v>
      </c>
      <c r="C11" s="103">
        <v>119111</v>
      </c>
      <c r="D11" s="132" t="s">
        <v>35</v>
      </c>
      <c r="E11" s="102" t="s">
        <v>66</v>
      </c>
      <c r="F11" s="320">
        <v>89</v>
      </c>
      <c r="G11" s="132" t="s">
        <v>70</v>
      </c>
      <c r="H11" s="91" t="s">
        <v>7</v>
      </c>
      <c r="I11" s="356">
        <v>0.011297453703703705</v>
      </c>
    </row>
    <row r="12" spans="1:9" ht="12.75">
      <c r="A12" s="173"/>
      <c r="B12" s="132">
        <v>185</v>
      </c>
      <c r="C12" s="103">
        <v>119108</v>
      </c>
      <c r="D12" s="104" t="s">
        <v>42</v>
      </c>
      <c r="E12" s="320" t="s">
        <v>68</v>
      </c>
      <c r="F12" s="320">
        <v>90</v>
      </c>
      <c r="G12" s="320">
        <v>1</v>
      </c>
      <c r="H12" s="104" t="s">
        <v>7</v>
      </c>
      <c r="I12" s="356"/>
    </row>
    <row r="13" spans="1:9" ht="12.75">
      <c r="A13" s="173"/>
      <c r="B13" s="132">
        <v>186</v>
      </c>
      <c r="C13" s="103">
        <v>119058</v>
      </c>
      <c r="D13" s="104" t="s">
        <v>157</v>
      </c>
      <c r="E13" s="320" t="s">
        <v>69</v>
      </c>
      <c r="F13" s="320">
        <v>88</v>
      </c>
      <c r="G13" s="320">
        <v>3</v>
      </c>
      <c r="H13" s="104" t="s">
        <v>7</v>
      </c>
      <c r="I13" s="356"/>
    </row>
    <row r="14" spans="1:9" ht="12.75">
      <c r="A14" s="358">
        <v>4</v>
      </c>
      <c r="B14" s="257">
        <v>160</v>
      </c>
      <c r="C14" s="95">
        <v>112023</v>
      </c>
      <c r="D14" s="96" t="s">
        <v>150</v>
      </c>
      <c r="E14" s="97" t="s">
        <v>69</v>
      </c>
      <c r="F14" s="97">
        <v>88</v>
      </c>
      <c r="G14" s="97">
        <v>2</v>
      </c>
      <c r="H14" s="91" t="s">
        <v>10</v>
      </c>
      <c r="I14" s="356">
        <v>0.01132337962962963</v>
      </c>
    </row>
    <row r="15" spans="1:9" ht="12.75">
      <c r="A15" s="358"/>
      <c r="B15" s="257">
        <v>161</v>
      </c>
      <c r="C15" s="95">
        <v>112030</v>
      </c>
      <c r="D15" s="96" t="s">
        <v>151</v>
      </c>
      <c r="E15" s="97" t="s">
        <v>68</v>
      </c>
      <c r="F15" s="97">
        <v>90</v>
      </c>
      <c r="G15" s="97">
        <v>3</v>
      </c>
      <c r="H15" s="91" t="s">
        <v>10</v>
      </c>
      <c r="I15" s="356"/>
    </row>
    <row r="16" spans="1:9" ht="12.75">
      <c r="A16" s="358"/>
      <c r="B16" s="257">
        <v>162</v>
      </c>
      <c r="C16" s="95">
        <v>112018</v>
      </c>
      <c r="D16" s="96" t="s">
        <v>152</v>
      </c>
      <c r="E16" s="97" t="s">
        <v>67</v>
      </c>
      <c r="F16" s="97">
        <v>92</v>
      </c>
      <c r="G16" s="97">
        <v>0</v>
      </c>
      <c r="H16" s="91" t="s">
        <v>10</v>
      </c>
      <c r="I16" s="356"/>
    </row>
    <row r="17" spans="1:9" ht="12.75">
      <c r="A17" s="355">
        <v>5</v>
      </c>
      <c r="B17" s="89">
        <v>154</v>
      </c>
      <c r="C17" s="105">
        <v>63021</v>
      </c>
      <c r="D17" s="98" t="s">
        <v>89</v>
      </c>
      <c r="E17" s="99" t="s">
        <v>67</v>
      </c>
      <c r="F17" s="100">
        <v>92</v>
      </c>
      <c r="G17" s="100">
        <v>3</v>
      </c>
      <c r="H17" s="101" t="s">
        <v>90</v>
      </c>
      <c r="I17" s="356">
        <v>0.011661921296296297</v>
      </c>
    </row>
    <row r="18" spans="1:9" ht="12.75">
      <c r="A18" s="355"/>
      <c r="B18" s="89">
        <v>155</v>
      </c>
      <c r="C18" s="95">
        <v>63023</v>
      </c>
      <c r="D18" s="96" t="s">
        <v>91</v>
      </c>
      <c r="E18" s="90" t="s">
        <v>68</v>
      </c>
      <c r="F18" s="97">
        <v>90</v>
      </c>
      <c r="G18" s="97">
        <v>3</v>
      </c>
      <c r="H18" s="91" t="s">
        <v>90</v>
      </c>
      <c r="I18" s="356"/>
    </row>
    <row r="19" spans="1:9" ht="12.75">
      <c r="A19" s="355"/>
      <c r="B19" s="89">
        <v>156</v>
      </c>
      <c r="C19" s="95">
        <v>63046</v>
      </c>
      <c r="D19" s="96" t="s">
        <v>92</v>
      </c>
      <c r="E19" s="90" t="s">
        <v>69</v>
      </c>
      <c r="F19" s="97">
        <v>88</v>
      </c>
      <c r="G19" s="100">
        <v>3</v>
      </c>
      <c r="H19" s="91" t="s">
        <v>90</v>
      </c>
      <c r="I19" s="356"/>
    </row>
    <row r="20" spans="1:9" ht="12.75">
      <c r="A20" s="355">
        <v>6</v>
      </c>
      <c r="B20" s="89">
        <v>169</v>
      </c>
      <c r="C20" s="95">
        <v>60007</v>
      </c>
      <c r="D20" s="96" t="s">
        <v>97</v>
      </c>
      <c r="E20" s="90" t="s">
        <v>69</v>
      </c>
      <c r="F20" s="97">
        <v>87</v>
      </c>
      <c r="G20" s="100">
        <v>2</v>
      </c>
      <c r="H20" s="91" t="s">
        <v>14</v>
      </c>
      <c r="I20" s="356">
        <v>0.01212974537037037</v>
      </c>
    </row>
    <row r="21" spans="1:9" ht="12.75">
      <c r="A21" s="355"/>
      <c r="B21" s="89">
        <v>170</v>
      </c>
      <c r="C21" s="95">
        <v>60034</v>
      </c>
      <c r="D21" s="98" t="s">
        <v>98</v>
      </c>
      <c r="E21" s="99" t="s">
        <v>68</v>
      </c>
      <c r="F21" s="100">
        <v>90</v>
      </c>
      <c r="G21" s="100">
        <v>2</v>
      </c>
      <c r="H21" s="91" t="s">
        <v>14</v>
      </c>
      <c r="I21" s="356"/>
    </row>
    <row r="22" spans="1:9" ht="12.75">
      <c r="A22" s="359"/>
      <c r="B22" s="360">
        <v>171</v>
      </c>
      <c r="C22" s="106">
        <v>60036</v>
      </c>
      <c r="D22" s="259" t="s">
        <v>99</v>
      </c>
      <c r="E22" s="361" t="s">
        <v>68</v>
      </c>
      <c r="F22" s="362">
        <v>89</v>
      </c>
      <c r="G22" s="363">
        <v>0</v>
      </c>
      <c r="H22" s="364" t="s">
        <v>14</v>
      </c>
      <c r="I22" s="365"/>
    </row>
    <row r="23" spans="1:9" ht="12.75">
      <c r="A23" s="366"/>
      <c r="B23" s="366"/>
      <c r="C23" s="268"/>
      <c r="D23" s="269"/>
      <c r="E23" s="367"/>
      <c r="F23" s="270"/>
      <c r="G23" s="368"/>
      <c r="H23" s="369"/>
      <c r="I23" s="370"/>
    </row>
    <row r="24" spans="1:9" ht="18">
      <c r="A24" s="79" t="s">
        <v>194</v>
      </c>
      <c r="B24" s="92"/>
      <c r="C24" s="145"/>
      <c r="D24" s="344"/>
      <c r="E24" s="93"/>
      <c r="F24" s="347"/>
      <c r="G24" s="371"/>
      <c r="H24" s="94"/>
      <c r="I24" s="334"/>
    </row>
    <row r="25" spans="1:9" ht="12.75">
      <c r="A25" s="372"/>
      <c r="B25" s="372"/>
      <c r="C25" s="373"/>
      <c r="D25" s="374"/>
      <c r="E25" s="375"/>
      <c r="F25" s="376"/>
      <c r="G25" s="377"/>
      <c r="H25" s="378"/>
      <c r="I25" s="379"/>
    </row>
    <row r="26" spans="1:9" ht="12.75">
      <c r="A26" s="88">
        <v>1</v>
      </c>
      <c r="B26" s="349">
        <v>166</v>
      </c>
      <c r="C26" s="350">
        <v>119135</v>
      </c>
      <c r="D26" s="351" t="s">
        <v>78</v>
      </c>
      <c r="E26" s="352" t="s">
        <v>68</v>
      </c>
      <c r="F26" s="352">
        <v>89</v>
      </c>
      <c r="G26" s="352">
        <v>3</v>
      </c>
      <c r="H26" s="353" t="s">
        <v>7</v>
      </c>
      <c r="I26" s="354">
        <v>0.011272106481481482</v>
      </c>
    </row>
    <row r="27" spans="1:9" ht="12.75">
      <c r="A27" s="355"/>
      <c r="B27" s="89">
        <v>167</v>
      </c>
      <c r="C27" s="341">
        <v>119120</v>
      </c>
      <c r="D27" s="342" t="s">
        <v>80</v>
      </c>
      <c r="E27" s="324" t="s">
        <v>68</v>
      </c>
      <c r="F27" s="324">
        <v>89</v>
      </c>
      <c r="G27" s="324">
        <v>2</v>
      </c>
      <c r="H27" s="343" t="s">
        <v>7</v>
      </c>
      <c r="I27" s="356"/>
    </row>
    <row r="28" spans="1:9" ht="12.75">
      <c r="A28" s="355"/>
      <c r="B28" s="89">
        <v>168</v>
      </c>
      <c r="C28" s="103">
        <v>119021</v>
      </c>
      <c r="D28" s="104" t="s">
        <v>79</v>
      </c>
      <c r="E28" s="320" t="s">
        <v>68</v>
      </c>
      <c r="F28" s="320">
        <v>89</v>
      </c>
      <c r="G28" s="324">
        <v>3</v>
      </c>
      <c r="H28" s="340" t="s">
        <v>7</v>
      </c>
      <c r="I28" s="356"/>
    </row>
    <row r="29" spans="1:9" ht="12.75">
      <c r="A29" s="355">
        <v>2</v>
      </c>
      <c r="B29" s="89">
        <v>172</v>
      </c>
      <c r="C29" s="105">
        <v>110533</v>
      </c>
      <c r="D29" s="98" t="s">
        <v>111</v>
      </c>
      <c r="E29" s="99" t="s">
        <v>68</v>
      </c>
      <c r="F29" s="100">
        <v>90</v>
      </c>
      <c r="G29" s="100">
        <v>0</v>
      </c>
      <c r="H29" s="101" t="s">
        <v>112</v>
      </c>
      <c r="I29" s="356">
        <v>0.011698263888888888</v>
      </c>
    </row>
    <row r="30" spans="1:9" ht="12.75">
      <c r="A30" s="355"/>
      <c r="B30" s="89">
        <v>173</v>
      </c>
      <c r="C30" s="95">
        <v>110550</v>
      </c>
      <c r="D30" s="96" t="s">
        <v>60</v>
      </c>
      <c r="E30" s="90" t="s">
        <v>68</v>
      </c>
      <c r="F30" s="97">
        <v>89</v>
      </c>
      <c r="G30" s="100">
        <v>3</v>
      </c>
      <c r="H30" s="101" t="s">
        <v>112</v>
      </c>
      <c r="I30" s="356"/>
    </row>
    <row r="31" spans="1:9" ht="12.75">
      <c r="A31" s="355"/>
      <c r="B31" s="89">
        <v>174</v>
      </c>
      <c r="C31" s="105">
        <v>110519</v>
      </c>
      <c r="D31" s="105" t="s">
        <v>61</v>
      </c>
      <c r="E31" s="99" t="s">
        <v>65</v>
      </c>
      <c r="F31" s="100">
        <v>89</v>
      </c>
      <c r="G31" s="100">
        <v>2</v>
      </c>
      <c r="H31" s="105" t="s">
        <v>112</v>
      </c>
      <c r="I31" s="356"/>
    </row>
    <row r="32" spans="1:9" ht="12.75">
      <c r="A32" s="355">
        <v>3</v>
      </c>
      <c r="B32" s="89">
        <v>178</v>
      </c>
      <c r="C32" s="341">
        <v>103019</v>
      </c>
      <c r="D32" s="341" t="s">
        <v>131</v>
      </c>
      <c r="E32" s="324" t="s">
        <v>81</v>
      </c>
      <c r="F32" s="324">
        <v>94</v>
      </c>
      <c r="G32" s="324">
        <v>3</v>
      </c>
      <c r="H32" s="91" t="s">
        <v>129</v>
      </c>
      <c r="I32" s="356">
        <v>0.012527314814814812</v>
      </c>
    </row>
    <row r="33" spans="1:9" ht="12.75">
      <c r="A33" s="355"/>
      <c r="B33" s="89">
        <v>179</v>
      </c>
      <c r="C33" s="341">
        <v>103010</v>
      </c>
      <c r="D33" s="341" t="s">
        <v>130</v>
      </c>
      <c r="E33" s="324" t="s">
        <v>67</v>
      </c>
      <c r="F33" s="324">
        <v>92</v>
      </c>
      <c r="G33" s="324">
        <v>3</v>
      </c>
      <c r="H33" s="91" t="s">
        <v>129</v>
      </c>
      <c r="I33" s="356"/>
    </row>
    <row r="34" spans="1:9" ht="12.75">
      <c r="A34" s="355"/>
      <c r="B34" s="89">
        <v>180</v>
      </c>
      <c r="C34" s="103">
        <v>103018</v>
      </c>
      <c r="D34" s="104" t="s">
        <v>59</v>
      </c>
      <c r="E34" s="320" t="s">
        <v>67</v>
      </c>
      <c r="F34" s="320">
        <v>91</v>
      </c>
      <c r="G34" s="320">
        <v>2</v>
      </c>
      <c r="H34" s="91" t="s">
        <v>129</v>
      </c>
      <c r="I34" s="356"/>
    </row>
    <row r="35" spans="1:9" ht="12.75">
      <c r="A35" s="355">
        <v>4</v>
      </c>
      <c r="B35" s="89">
        <v>163</v>
      </c>
      <c r="C35" s="103">
        <v>119150</v>
      </c>
      <c r="D35" s="104" t="s">
        <v>82</v>
      </c>
      <c r="E35" s="320" t="s">
        <v>81</v>
      </c>
      <c r="F35" s="320">
        <v>93</v>
      </c>
      <c r="G35" s="324">
        <v>0</v>
      </c>
      <c r="H35" s="91" t="s">
        <v>96</v>
      </c>
      <c r="I35" s="356">
        <v>0.01257349537037037</v>
      </c>
    </row>
    <row r="36" spans="1:9" ht="12.75">
      <c r="A36" s="355"/>
      <c r="B36" s="89">
        <v>164</v>
      </c>
      <c r="C36" s="103">
        <v>119098</v>
      </c>
      <c r="D36" s="104" t="s">
        <v>83</v>
      </c>
      <c r="E36" s="320" t="s">
        <v>68</v>
      </c>
      <c r="F36" s="320">
        <v>90</v>
      </c>
      <c r="G36" s="320">
        <v>0</v>
      </c>
      <c r="H36" s="91" t="s">
        <v>96</v>
      </c>
      <c r="I36" s="356"/>
    </row>
    <row r="37" spans="1:9" ht="12.75">
      <c r="A37" s="359"/>
      <c r="B37" s="360">
        <v>165</v>
      </c>
      <c r="C37" s="380">
        <v>119115</v>
      </c>
      <c r="D37" s="381" t="s">
        <v>84</v>
      </c>
      <c r="E37" s="382" t="s">
        <v>68</v>
      </c>
      <c r="F37" s="382">
        <v>90</v>
      </c>
      <c r="G37" s="382">
        <v>3</v>
      </c>
      <c r="H37" s="364" t="s">
        <v>96</v>
      </c>
      <c r="I37" s="365"/>
    </row>
    <row r="38" spans="1:8" ht="12.75">
      <c r="A38" s="366"/>
      <c r="B38" s="366"/>
      <c r="C38" s="366"/>
      <c r="D38" s="366"/>
      <c r="E38" s="383"/>
      <c r="F38" s="366"/>
      <c r="G38" s="366"/>
      <c r="H38" s="366"/>
    </row>
    <row r="39" spans="1:8" ht="12.75">
      <c r="A39" s="92"/>
      <c r="B39" s="92"/>
      <c r="C39" s="92"/>
      <c r="D39" s="92"/>
      <c r="E39" s="211"/>
      <c r="F39" s="92"/>
      <c r="G39" s="92"/>
      <c r="H39" s="92"/>
    </row>
    <row r="40" spans="1:8" ht="12.75">
      <c r="A40" s="85"/>
      <c r="B40" s="85"/>
      <c r="C40" s="85"/>
      <c r="D40" s="85"/>
      <c r="E40" s="345"/>
      <c r="F40" s="85"/>
      <c r="G40" s="85"/>
      <c r="H40" s="348"/>
    </row>
    <row r="41" spans="1:8" ht="12.75">
      <c r="A41" s="89"/>
      <c r="B41" s="89"/>
      <c r="C41" s="89"/>
      <c r="D41" s="89"/>
      <c r="E41" s="346"/>
      <c r="F41" s="89"/>
      <c r="G41" s="89"/>
      <c r="H41" s="89"/>
    </row>
    <row r="42" spans="1:8" ht="12.75">
      <c r="A42" s="89"/>
      <c r="B42" s="89"/>
      <c r="C42" s="89"/>
      <c r="D42" s="89"/>
      <c r="E42" s="346"/>
      <c r="F42" s="89"/>
      <c r="G42" s="89"/>
      <c r="H42" s="89"/>
    </row>
    <row r="43" spans="1:8" ht="12.75">
      <c r="A43" s="89"/>
      <c r="B43" s="89"/>
      <c r="C43" s="89"/>
      <c r="D43" s="89"/>
      <c r="E43" s="346"/>
      <c r="F43" s="89"/>
      <c r="G43" s="89"/>
      <c r="H43" s="89"/>
    </row>
    <row r="44" spans="1:8" ht="12.75">
      <c r="A44" s="85"/>
      <c r="B44" s="85"/>
      <c r="C44" s="85"/>
      <c r="D44" s="85"/>
      <c r="F44" s="85"/>
      <c r="G44" s="85"/>
      <c r="H44" s="85"/>
    </row>
    <row r="45" spans="1:8" ht="12.75">
      <c r="A45" s="85"/>
      <c r="B45" s="85"/>
      <c r="C45" s="92"/>
      <c r="D45" s="85"/>
      <c r="F45" s="92"/>
      <c r="G45" s="85"/>
      <c r="H45" s="92"/>
    </row>
    <row r="46" spans="1:8" ht="12.75">
      <c r="A46" s="85"/>
      <c r="B46" s="85"/>
      <c r="C46" s="89"/>
      <c r="D46" s="89"/>
      <c r="E46" s="346"/>
      <c r="F46" s="89"/>
      <c r="G46" s="89"/>
      <c r="H46" s="89"/>
    </row>
    <row r="47" spans="3:8" ht="12.75">
      <c r="C47" s="132"/>
      <c r="D47" s="132"/>
      <c r="E47" s="346"/>
      <c r="F47" s="132"/>
      <c r="G47" s="132"/>
      <c r="H47" s="132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"/>
  <sheetViews>
    <sheetView view="pageBreakPreview" zoomScale="75" zoomScaleSheetLayoutView="75" workbookViewId="0" topLeftCell="A1">
      <selection activeCell="F21" sqref="F21"/>
    </sheetView>
  </sheetViews>
  <sheetFormatPr defaultColWidth="9.00390625" defaultRowHeight="12.75"/>
  <cols>
    <col min="1" max="1" width="4.625" style="0" customWidth="1"/>
    <col min="2" max="2" width="8.875" style="0" customWidth="1"/>
    <col min="3" max="3" width="13.875" style="0" bestFit="1" customWidth="1"/>
    <col min="4" max="4" width="4.875" style="0" bestFit="1" customWidth="1"/>
    <col min="5" max="5" width="4.375" style="0" bestFit="1" customWidth="1"/>
    <col min="6" max="6" width="10.375" style="0" bestFit="1" customWidth="1"/>
    <col min="7" max="7" width="8.125" style="0" customWidth="1"/>
    <col min="8" max="8" width="18.375" style="0" bestFit="1" customWidth="1"/>
    <col min="9" max="9" width="4.375" style="0" bestFit="1" customWidth="1"/>
    <col min="10" max="10" width="10.375" style="0" bestFit="1" customWidth="1"/>
    <col min="11" max="11" width="9.125" style="18" customWidth="1"/>
  </cols>
  <sheetData>
    <row r="1" ht="18">
      <c r="A1" s="28" t="s">
        <v>148</v>
      </c>
    </row>
    <row r="3" spans="1:11" ht="12.75">
      <c r="A3" s="384" t="s">
        <v>195</v>
      </c>
      <c r="B3" s="350">
        <v>113242</v>
      </c>
      <c r="C3" s="351" t="s">
        <v>107</v>
      </c>
      <c r="D3" s="352" t="s">
        <v>66</v>
      </c>
      <c r="E3" s="350">
        <v>87</v>
      </c>
      <c r="F3" s="350" t="s">
        <v>104</v>
      </c>
      <c r="G3" s="350">
        <v>113240</v>
      </c>
      <c r="H3" s="351" t="s">
        <v>105</v>
      </c>
      <c r="I3" s="350">
        <v>90</v>
      </c>
      <c r="J3" s="350" t="s">
        <v>104</v>
      </c>
      <c r="K3" s="386">
        <v>0.012901851851851852</v>
      </c>
    </row>
    <row r="4" spans="1:11" ht="12.75">
      <c r="A4" s="357"/>
      <c r="B4" s="103">
        <v>113214</v>
      </c>
      <c r="C4" s="104" t="s">
        <v>108</v>
      </c>
      <c r="D4" s="320" t="s">
        <v>66</v>
      </c>
      <c r="E4" s="103">
        <v>89</v>
      </c>
      <c r="F4" s="103" t="s">
        <v>104</v>
      </c>
      <c r="G4" s="103">
        <v>113241</v>
      </c>
      <c r="H4" s="104" t="s">
        <v>109</v>
      </c>
      <c r="I4" s="103">
        <v>90</v>
      </c>
      <c r="J4" s="103" t="s">
        <v>104</v>
      </c>
      <c r="K4" s="387"/>
    </row>
    <row r="5" spans="1:11" ht="12.75">
      <c r="A5" s="385"/>
      <c r="B5" s="380">
        <v>124016</v>
      </c>
      <c r="C5" s="381" t="s">
        <v>110</v>
      </c>
      <c r="D5" s="382" t="s">
        <v>66</v>
      </c>
      <c r="E5" s="380">
        <v>92</v>
      </c>
      <c r="F5" s="380" t="s">
        <v>16</v>
      </c>
      <c r="G5" s="380">
        <v>113209</v>
      </c>
      <c r="H5" s="381" t="s">
        <v>106</v>
      </c>
      <c r="I5" s="380">
        <v>91</v>
      </c>
      <c r="J5" s="380" t="s">
        <v>104</v>
      </c>
      <c r="K5" s="388"/>
    </row>
  </sheetData>
  <printOptions/>
  <pageMargins left="0.75" right="0.75" top="1" bottom="1" header="0.4921259845" footer="0.4921259845"/>
  <pageSetup horizontalDpi="2540" verticalDpi="254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Ing. Crha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Crha</dc:creator>
  <cp:keywords/>
  <dc:description/>
  <cp:lastModifiedBy>Dalik Slovák</cp:lastModifiedBy>
  <cp:lastPrinted>2005-09-11T07:37:33Z</cp:lastPrinted>
  <dcterms:created xsi:type="dcterms:W3CDTF">2098-07-06T07:25:35Z</dcterms:created>
  <dcterms:modified xsi:type="dcterms:W3CDTF">2005-09-11T19:22:08Z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-465526366</vt:i4>
  </property>
  <property fmtid="{D5CDD505-2E9C-101B-9397-08002B2CF9AE}" pid="3" name="_EmailSubject">
    <vt:lpwstr/>
  </property>
  <property fmtid="{D5CDD505-2E9C-101B-9397-08002B2CF9AE}" pid="4" name="_AuthorEmail">
    <vt:lpwstr>dalik.slovak@refot.cz</vt:lpwstr>
  </property>
  <property fmtid="{D5CDD505-2E9C-101B-9397-08002B2CF9AE}" pid="5" name="_AuthorEmailDisplayName">
    <vt:lpwstr>Dalik Slovák</vt:lpwstr>
  </property>
  <property fmtid="{D5CDD505-2E9C-101B-9397-08002B2CF9AE}" pid="6" name="_PreviousAdHocReviewCycleID">
    <vt:i4>1700038469</vt:i4>
  </property>
</Properties>
</file>